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14. sjednica Komin\polugodišnji financijski i izvršenje\"/>
    </mc:Choice>
  </mc:AlternateContent>
  <xr:revisionPtr revIDLastSave="0" documentId="8_{4E0F5890-DF01-4E42-91F3-0C110E56D19D}" xr6:coauthVersionLast="47" xr6:coauthVersionMax="47" xr10:uidLastSave="{00000000-0000-0000-0000-000000000000}"/>
  <bookViews>
    <workbookView xWindow="-120" yWindow="-120" windowWidth="20730" windowHeight="11160" firstSheet="1" activeTab="6" xr2:uid="{00000000-000D-0000-FFFF-FFFF00000000}"/>
  </bookViews>
  <sheets>
    <sheet name="SAŽETAK" sheetId="11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  <sheet name="List2" sheetId="2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5" l="1"/>
  <c r="F15" i="5"/>
  <c r="G14" i="5"/>
  <c r="G13" i="5"/>
  <c r="F13" i="5"/>
  <c r="G12" i="5"/>
  <c r="F12" i="5"/>
  <c r="E12" i="5"/>
  <c r="D12" i="5"/>
  <c r="C12" i="5"/>
  <c r="B12" i="5"/>
  <c r="G11" i="5"/>
  <c r="F11" i="5"/>
  <c r="E11" i="5"/>
  <c r="D11" i="5"/>
  <c r="C11" i="5"/>
  <c r="B11" i="5"/>
  <c r="G46" i="8"/>
  <c r="G45" i="8"/>
  <c r="F45" i="8"/>
  <c r="G44" i="8"/>
  <c r="F44" i="8"/>
  <c r="E44" i="8"/>
  <c r="D44" i="8"/>
  <c r="C44" i="8"/>
  <c r="B44" i="8"/>
  <c r="G43" i="8"/>
  <c r="F43" i="8"/>
  <c r="G42" i="8"/>
  <c r="F42" i="8"/>
  <c r="G41" i="8"/>
  <c r="F41" i="8"/>
  <c r="G40" i="8"/>
  <c r="F40" i="8"/>
  <c r="E40" i="8"/>
  <c r="D40" i="8"/>
  <c r="C40" i="8"/>
  <c r="B40" i="8"/>
  <c r="G39" i="8"/>
  <c r="F39" i="8"/>
  <c r="G38" i="8"/>
  <c r="F38" i="8"/>
  <c r="G37" i="8"/>
  <c r="F37" i="8"/>
  <c r="E37" i="8"/>
  <c r="D37" i="8"/>
  <c r="C37" i="8"/>
  <c r="B37" i="8"/>
  <c r="G36" i="8"/>
  <c r="F36" i="8"/>
  <c r="G35" i="8"/>
  <c r="F35" i="8"/>
  <c r="E35" i="8"/>
  <c r="D35" i="8"/>
  <c r="C35" i="8"/>
  <c r="B35" i="8"/>
  <c r="G34" i="8"/>
  <c r="F34" i="8"/>
  <c r="G33" i="8"/>
  <c r="F33" i="8"/>
  <c r="E33" i="8"/>
  <c r="D33" i="8"/>
  <c r="C33" i="8"/>
  <c r="B33" i="8"/>
  <c r="G32" i="8"/>
  <c r="F32" i="8"/>
  <c r="E32" i="8"/>
  <c r="D32" i="8"/>
  <c r="C32" i="8"/>
  <c r="B32" i="8"/>
  <c r="G26" i="8"/>
  <c r="G25" i="8"/>
  <c r="F25" i="8"/>
  <c r="G24" i="8"/>
  <c r="F24" i="8"/>
  <c r="G23" i="8"/>
  <c r="F23" i="8"/>
  <c r="D23" i="8"/>
  <c r="C23" i="8"/>
  <c r="B23" i="8"/>
  <c r="G22" i="8"/>
  <c r="F22" i="8"/>
  <c r="G21" i="8"/>
  <c r="F21" i="8"/>
  <c r="G20" i="8"/>
  <c r="F20" i="8"/>
  <c r="G19" i="8"/>
  <c r="F19" i="8"/>
  <c r="E19" i="8"/>
  <c r="D19" i="8"/>
  <c r="C19" i="8"/>
  <c r="B19" i="8"/>
  <c r="G18" i="8"/>
  <c r="F18" i="8"/>
  <c r="G17" i="8"/>
  <c r="F17" i="8"/>
  <c r="G16" i="8"/>
  <c r="F16" i="8"/>
  <c r="E16" i="8"/>
  <c r="D16" i="8"/>
  <c r="C16" i="8"/>
  <c r="B16" i="8"/>
  <c r="G15" i="8"/>
  <c r="F15" i="8"/>
  <c r="G14" i="8"/>
  <c r="F14" i="8"/>
  <c r="E14" i="8"/>
  <c r="D14" i="8"/>
  <c r="C14" i="8"/>
  <c r="B14" i="8"/>
  <c r="G13" i="8"/>
  <c r="F13" i="8"/>
  <c r="G12" i="8"/>
  <c r="F12" i="8"/>
  <c r="E12" i="8"/>
  <c r="D12" i="8"/>
  <c r="C12" i="8"/>
  <c r="B12" i="8"/>
  <c r="G11" i="8"/>
  <c r="F11" i="8"/>
  <c r="E11" i="8"/>
  <c r="D11" i="8"/>
  <c r="C11" i="8"/>
  <c r="B11" i="8"/>
  <c r="I114" i="3"/>
  <c r="H114" i="3"/>
  <c r="G114" i="3"/>
  <c r="F114" i="3"/>
  <c r="I113" i="3"/>
  <c r="H113" i="3"/>
  <c r="G113" i="3"/>
  <c r="F113" i="3"/>
  <c r="K112" i="3"/>
  <c r="J112" i="3"/>
  <c r="K111" i="3"/>
  <c r="J111" i="3"/>
  <c r="I111" i="3"/>
  <c r="H111" i="3"/>
  <c r="F111" i="3"/>
  <c r="K110" i="3"/>
  <c r="J110" i="3"/>
  <c r="K109" i="3"/>
  <c r="J109" i="3"/>
  <c r="K108" i="3"/>
  <c r="J108" i="3"/>
  <c r="K107" i="3"/>
  <c r="J107" i="3"/>
  <c r="K106" i="3"/>
  <c r="J106" i="3"/>
  <c r="K105" i="3"/>
  <c r="J105" i="3"/>
  <c r="K104" i="3"/>
  <c r="J104" i="3"/>
  <c r="I104" i="3"/>
  <c r="H104" i="3"/>
  <c r="G104" i="3"/>
  <c r="F104" i="3"/>
  <c r="K103" i="3"/>
  <c r="J103" i="3"/>
  <c r="I103" i="3"/>
  <c r="H103" i="3"/>
  <c r="G103" i="3"/>
  <c r="F103" i="3"/>
  <c r="K102" i="3"/>
  <c r="J102" i="3"/>
  <c r="I102" i="3"/>
  <c r="H102" i="3"/>
  <c r="G102" i="3"/>
  <c r="F102" i="3"/>
  <c r="K101" i="3"/>
  <c r="J101" i="3"/>
  <c r="K100" i="3"/>
  <c r="J100" i="3"/>
  <c r="I100" i="3"/>
  <c r="H100" i="3"/>
  <c r="K99" i="3"/>
  <c r="J99" i="3"/>
  <c r="I99" i="3"/>
  <c r="H99" i="3"/>
  <c r="G99" i="3"/>
  <c r="F99" i="3"/>
  <c r="K98" i="3"/>
  <c r="J98" i="3"/>
  <c r="K97" i="3"/>
  <c r="J97" i="3"/>
  <c r="I97" i="3"/>
  <c r="H97" i="3"/>
  <c r="K96" i="3"/>
  <c r="J96" i="3"/>
  <c r="I96" i="3"/>
  <c r="H96" i="3"/>
  <c r="G96" i="3"/>
  <c r="F96" i="3"/>
  <c r="K95" i="3"/>
  <c r="J95" i="3"/>
  <c r="K94" i="3"/>
  <c r="J94" i="3"/>
  <c r="K93" i="3"/>
  <c r="J93" i="3"/>
  <c r="K92" i="3"/>
  <c r="J92" i="3"/>
  <c r="K91" i="3"/>
  <c r="J91" i="3"/>
  <c r="I91" i="3"/>
  <c r="H91" i="3"/>
  <c r="F91" i="3"/>
  <c r="K90" i="3"/>
  <c r="J90" i="3"/>
  <c r="I90" i="3"/>
  <c r="H90" i="3"/>
  <c r="F90" i="3"/>
  <c r="K89" i="3"/>
  <c r="J89" i="3"/>
  <c r="K88" i="3"/>
  <c r="J88" i="3"/>
  <c r="K87" i="3"/>
  <c r="J87" i="3"/>
  <c r="K86" i="3"/>
  <c r="J86" i="3"/>
  <c r="K85" i="3"/>
  <c r="J85" i="3"/>
  <c r="K84" i="3"/>
  <c r="J84" i="3"/>
  <c r="K83" i="3"/>
  <c r="J83" i="3"/>
  <c r="K82" i="3"/>
  <c r="J82" i="3"/>
  <c r="I82" i="3"/>
  <c r="H82" i="3"/>
  <c r="K81" i="3"/>
  <c r="J81" i="3"/>
  <c r="K80" i="3"/>
  <c r="J80" i="3"/>
  <c r="I80" i="3"/>
  <c r="H80" i="3"/>
  <c r="F80" i="3"/>
  <c r="K79" i="3"/>
  <c r="J79" i="3"/>
  <c r="K78" i="3"/>
  <c r="J78" i="3"/>
  <c r="K77" i="3"/>
  <c r="J77" i="3"/>
  <c r="K76" i="3"/>
  <c r="J76" i="3"/>
  <c r="K75" i="3"/>
  <c r="J75" i="3"/>
  <c r="K74" i="3"/>
  <c r="J74" i="3"/>
  <c r="K73" i="3"/>
  <c r="J73" i="3"/>
  <c r="K72" i="3"/>
  <c r="J72" i="3"/>
  <c r="K71" i="3"/>
  <c r="J71" i="3"/>
  <c r="K70" i="3"/>
  <c r="J70" i="3"/>
  <c r="I70" i="3"/>
  <c r="H70" i="3"/>
  <c r="F70" i="3"/>
  <c r="K69" i="3"/>
  <c r="J69" i="3"/>
  <c r="K68" i="3"/>
  <c r="J68" i="3"/>
  <c r="K67" i="3"/>
  <c r="J67" i="3"/>
  <c r="K66" i="3"/>
  <c r="J66" i="3"/>
  <c r="K65" i="3"/>
  <c r="J65" i="3"/>
  <c r="K64" i="3"/>
  <c r="J64" i="3"/>
  <c r="K63" i="3"/>
  <c r="J63" i="3"/>
  <c r="I63" i="3"/>
  <c r="H63" i="3"/>
  <c r="F63" i="3"/>
  <c r="K62" i="3"/>
  <c r="J62" i="3"/>
  <c r="K61" i="3"/>
  <c r="J61" i="3"/>
  <c r="K60" i="3"/>
  <c r="J60" i="3"/>
  <c r="K59" i="3"/>
  <c r="J59" i="3"/>
  <c r="K58" i="3"/>
  <c r="J58" i="3"/>
  <c r="I58" i="3"/>
  <c r="H58" i="3"/>
  <c r="F58" i="3"/>
  <c r="K57" i="3"/>
  <c r="J57" i="3"/>
  <c r="I57" i="3"/>
  <c r="H57" i="3"/>
  <c r="G57" i="3"/>
  <c r="F57" i="3"/>
  <c r="K56" i="3"/>
  <c r="J56" i="3"/>
  <c r="K55" i="3"/>
  <c r="J55" i="3"/>
  <c r="K54" i="3"/>
  <c r="J54" i="3"/>
  <c r="I54" i="3"/>
  <c r="F54" i="3"/>
  <c r="K53" i="3"/>
  <c r="J53" i="3"/>
  <c r="K52" i="3"/>
  <c r="J52" i="3"/>
  <c r="I52" i="3"/>
  <c r="F52" i="3"/>
  <c r="K51" i="3"/>
  <c r="J51" i="3"/>
  <c r="K50" i="3"/>
  <c r="J50" i="3"/>
  <c r="K49" i="3"/>
  <c r="J49" i="3"/>
  <c r="K48" i="3"/>
  <c r="J48" i="3"/>
  <c r="I48" i="3"/>
  <c r="G48" i="3"/>
  <c r="F48" i="3"/>
  <c r="K47" i="3"/>
  <c r="J47" i="3"/>
  <c r="I47" i="3"/>
  <c r="H47" i="3"/>
  <c r="G47" i="3"/>
  <c r="F47" i="3"/>
  <c r="K46" i="3"/>
  <c r="J46" i="3"/>
  <c r="I46" i="3"/>
  <c r="H46" i="3"/>
  <c r="G46" i="3"/>
  <c r="K45" i="3"/>
  <c r="J45" i="3"/>
  <c r="I45" i="3"/>
  <c r="H45" i="3"/>
  <c r="G45" i="3"/>
  <c r="F45" i="3"/>
  <c r="K42" i="3"/>
  <c r="J42" i="3"/>
  <c r="K41" i="3"/>
  <c r="J41" i="3"/>
  <c r="K40" i="3"/>
  <c r="J40" i="3"/>
  <c r="K39" i="3"/>
  <c r="J39" i="3"/>
  <c r="K38" i="3"/>
  <c r="J38" i="3"/>
  <c r="K37" i="3"/>
  <c r="J37" i="3"/>
  <c r="I37" i="3"/>
  <c r="K36" i="3"/>
  <c r="J36" i="3"/>
  <c r="I36" i="3"/>
  <c r="K35" i="3"/>
  <c r="J35" i="3"/>
  <c r="K34" i="3"/>
  <c r="J34" i="3"/>
  <c r="K33" i="3"/>
  <c r="J33" i="3"/>
  <c r="I33" i="3"/>
  <c r="H33" i="3"/>
  <c r="G33" i="3"/>
  <c r="K32" i="3"/>
  <c r="J32" i="3"/>
  <c r="I32" i="3"/>
  <c r="H32" i="3"/>
  <c r="G32" i="3"/>
  <c r="F32" i="3"/>
  <c r="K31" i="3"/>
  <c r="J31" i="3"/>
  <c r="K30" i="3"/>
  <c r="J30" i="3"/>
  <c r="K29" i="3"/>
  <c r="J29" i="3"/>
  <c r="I29" i="3"/>
  <c r="H29" i="3"/>
  <c r="G29" i="3"/>
  <c r="F29" i="3"/>
  <c r="K28" i="3"/>
  <c r="J28" i="3"/>
  <c r="K27" i="3"/>
  <c r="J27" i="3"/>
  <c r="K26" i="3"/>
  <c r="J26" i="3"/>
  <c r="I26" i="3"/>
  <c r="H26" i="3"/>
  <c r="G26" i="3"/>
  <c r="F26" i="3"/>
  <c r="K25" i="3"/>
  <c r="J25" i="3"/>
  <c r="K23" i="3"/>
  <c r="J23" i="3"/>
  <c r="K22" i="3"/>
  <c r="J22" i="3"/>
  <c r="I22" i="3"/>
  <c r="H22" i="3"/>
  <c r="G22" i="3"/>
  <c r="F22" i="3"/>
  <c r="K21" i="3"/>
  <c r="J21" i="3"/>
  <c r="K20" i="3"/>
  <c r="J20" i="3"/>
  <c r="I20" i="3"/>
  <c r="H20" i="3"/>
  <c r="G20" i="3"/>
  <c r="K19" i="3"/>
  <c r="J19" i="3"/>
  <c r="I19" i="3"/>
  <c r="H19" i="3"/>
  <c r="G19" i="3"/>
  <c r="F19" i="3"/>
  <c r="K18" i="3"/>
  <c r="J18" i="3"/>
  <c r="K17" i="3"/>
  <c r="J17" i="3"/>
  <c r="K16" i="3"/>
  <c r="J16" i="3"/>
  <c r="I16" i="3"/>
  <c r="H16" i="3"/>
  <c r="G16" i="3"/>
  <c r="K15" i="3"/>
  <c r="J15" i="3"/>
  <c r="K14" i="3"/>
  <c r="J14" i="3"/>
  <c r="F14" i="3"/>
  <c r="K13" i="3"/>
  <c r="J13" i="3"/>
  <c r="I13" i="3"/>
  <c r="H13" i="3"/>
  <c r="G13" i="3"/>
  <c r="F13" i="3"/>
  <c r="K12" i="3"/>
  <c r="J12" i="3"/>
  <c r="I12" i="3"/>
  <c r="H12" i="3"/>
  <c r="G12" i="3"/>
  <c r="F12" i="3"/>
  <c r="K11" i="3"/>
  <c r="J11" i="3"/>
  <c r="I11" i="3"/>
  <c r="H11" i="3"/>
  <c r="G11" i="3"/>
  <c r="F11" i="3"/>
  <c r="L24" i="11"/>
  <c r="K24" i="11"/>
  <c r="L23" i="11"/>
  <c r="K23" i="11"/>
  <c r="L15" i="11"/>
  <c r="K15" i="11"/>
  <c r="J15" i="11"/>
  <c r="I15" i="11"/>
  <c r="H15" i="11"/>
  <c r="G15" i="11"/>
  <c r="L14" i="11"/>
  <c r="L13" i="11"/>
  <c r="K13" i="11"/>
  <c r="L12" i="11"/>
  <c r="K12" i="11"/>
  <c r="J12" i="11"/>
  <c r="I12" i="11"/>
  <c r="H12" i="11"/>
  <c r="G12" i="11"/>
  <c r="L11" i="11"/>
  <c r="K11" i="11"/>
  <c r="L10" i="11"/>
  <c r="K10" i="11"/>
  <c r="L9" i="11"/>
  <c r="K9" i="11"/>
  <c r="J9" i="11"/>
  <c r="I9" i="11"/>
  <c r="H9" i="11"/>
  <c r="G9" i="11"/>
  <c r="J355" i="7"/>
  <c r="I355" i="7"/>
  <c r="J354" i="7"/>
  <c r="I354" i="7"/>
  <c r="J353" i="7"/>
  <c r="I353" i="7"/>
  <c r="J352" i="7"/>
  <c r="I352" i="7"/>
  <c r="G352" i="7"/>
  <c r="J351" i="7"/>
  <c r="I351" i="7"/>
  <c r="H351" i="7"/>
  <c r="G351" i="7"/>
  <c r="F351" i="7"/>
  <c r="E351" i="7"/>
  <c r="J350" i="7"/>
  <c r="I350" i="7"/>
  <c r="H350" i="7"/>
  <c r="G350" i="7"/>
  <c r="F350" i="7"/>
  <c r="E350" i="7"/>
  <c r="J349" i="7"/>
  <c r="I349" i="7"/>
  <c r="H349" i="7"/>
  <c r="G349" i="7"/>
  <c r="F349" i="7"/>
  <c r="E349" i="7"/>
  <c r="J348" i="7"/>
  <c r="I348" i="7"/>
  <c r="J347" i="7"/>
  <c r="I347" i="7"/>
  <c r="G347" i="7"/>
  <c r="J346" i="7"/>
  <c r="I346" i="7"/>
  <c r="H346" i="7"/>
  <c r="G346" i="7"/>
  <c r="F346" i="7"/>
  <c r="E346" i="7"/>
  <c r="J345" i="7"/>
  <c r="I345" i="7"/>
  <c r="H345" i="7"/>
  <c r="G345" i="7"/>
  <c r="F345" i="7"/>
  <c r="E345" i="7"/>
  <c r="J344" i="7"/>
  <c r="I344" i="7"/>
  <c r="H344" i="7"/>
  <c r="G344" i="7"/>
  <c r="F344" i="7"/>
  <c r="E344" i="7"/>
  <c r="J343" i="7"/>
  <c r="I343" i="7"/>
  <c r="H343" i="7"/>
  <c r="G343" i="7"/>
  <c r="F343" i="7"/>
  <c r="E343" i="7"/>
  <c r="J342" i="7"/>
  <c r="I342" i="7"/>
  <c r="J341" i="7"/>
  <c r="I341" i="7"/>
  <c r="H341" i="7"/>
  <c r="G341" i="7"/>
  <c r="F341" i="7"/>
  <c r="J340" i="7"/>
  <c r="I340" i="7"/>
  <c r="J339" i="7"/>
  <c r="I339" i="7"/>
  <c r="J338" i="7"/>
  <c r="I338" i="7"/>
  <c r="H338" i="7"/>
  <c r="G338" i="7"/>
  <c r="F338" i="7"/>
  <c r="E338" i="7"/>
  <c r="J337" i="7"/>
  <c r="I337" i="7"/>
  <c r="H337" i="7"/>
  <c r="G337" i="7"/>
  <c r="F337" i="7"/>
  <c r="E337" i="7"/>
  <c r="J336" i="7"/>
  <c r="I336" i="7"/>
  <c r="J335" i="7"/>
  <c r="I335" i="7"/>
  <c r="H335" i="7"/>
  <c r="G335" i="7"/>
  <c r="F335" i="7"/>
  <c r="E335" i="7"/>
  <c r="J334" i="7"/>
  <c r="I334" i="7"/>
  <c r="J333" i="7"/>
  <c r="I333" i="7"/>
  <c r="H333" i="7"/>
  <c r="G333" i="7"/>
  <c r="F333" i="7"/>
  <c r="E333" i="7"/>
  <c r="J332" i="7"/>
  <c r="I332" i="7"/>
  <c r="J331" i="7"/>
  <c r="I331" i="7"/>
  <c r="H331" i="7"/>
  <c r="G331" i="7"/>
  <c r="F331" i="7"/>
  <c r="E331" i="7"/>
  <c r="J330" i="7"/>
  <c r="I330" i="7"/>
  <c r="H330" i="7"/>
  <c r="G330" i="7"/>
  <c r="F330" i="7"/>
  <c r="E330" i="7"/>
  <c r="J329" i="7"/>
  <c r="I329" i="7"/>
  <c r="H329" i="7"/>
  <c r="G329" i="7"/>
  <c r="F329" i="7"/>
  <c r="E329" i="7"/>
  <c r="J328" i="7"/>
  <c r="I328" i="7"/>
  <c r="H328" i="7"/>
  <c r="G328" i="7"/>
  <c r="F328" i="7"/>
  <c r="E328" i="7"/>
  <c r="J327" i="7"/>
  <c r="I327" i="7"/>
  <c r="J326" i="7"/>
  <c r="I326" i="7"/>
  <c r="H326" i="7"/>
  <c r="G326" i="7"/>
  <c r="F326" i="7"/>
  <c r="E326" i="7"/>
  <c r="J325" i="7"/>
  <c r="I325" i="7"/>
  <c r="H325" i="7"/>
  <c r="G325" i="7"/>
  <c r="F325" i="7"/>
  <c r="E325" i="7"/>
  <c r="J324" i="7"/>
  <c r="I324" i="7"/>
  <c r="H324" i="7"/>
  <c r="G324" i="7"/>
  <c r="F324" i="7"/>
  <c r="E324" i="7"/>
  <c r="J323" i="7"/>
  <c r="I323" i="7"/>
  <c r="H323" i="7"/>
  <c r="G323" i="7"/>
  <c r="F323" i="7"/>
  <c r="E323" i="7"/>
  <c r="J322" i="7"/>
  <c r="I322" i="7"/>
  <c r="J321" i="7"/>
  <c r="I321" i="7"/>
  <c r="H321" i="7"/>
  <c r="G321" i="7"/>
  <c r="F321" i="7"/>
  <c r="E321" i="7"/>
  <c r="J320" i="7"/>
  <c r="I320" i="7"/>
  <c r="J319" i="7"/>
  <c r="I319" i="7"/>
  <c r="H319" i="7"/>
  <c r="G319" i="7"/>
  <c r="F319" i="7"/>
  <c r="E319" i="7"/>
  <c r="J318" i="7"/>
  <c r="I318" i="7"/>
  <c r="H318" i="7"/>
  <c r="G318" i="7"/>
  <c r="F318" i="7"/>
  <c r="E318" i="7"/>
  <c r="J317" i="7"/>
  <c r="I317" i="7"/>
  <c r="H317" i="7"/>
  <c r="G317" i="7"/>
  <c r="F317" i="7"/>
  <c r="E317" i="7"/>
  <c r="J316" i="7"/>
  <c r="I316" i="7"/>
  <c r="H316" i="7"/>
  <c r="G316" i="7"/>
  <c r="F316" i="7"/>
  <c r="E316" i="7"/>
  <c r="J315" i="7"/>
  <c r="I315" i="7"/>
  <c r="H315" i="7"/>
  <c r="G315" i="7"/>
  <c r="F315" i="7"/>
  <c r="E315" i="7"/>
  <c r="J314" i="7"/>
  <c r="I314" i="7"/>
  <c r="J313" i="7"/>
  <c r="I313" i="7"/>
  <c r="H313" i="7"/>
  <c r="G313" i="7"/>
  <c r="E313" i="7"/>
  <c r="J312" i="7"/>
  <c r="I312" i="7"/>
  <c r="H312" i="7"/>
  <c r="G312" i="7"/>
  <c r="F312" i="7"/>
  <c r="E312" i="7"/>
  <c r="J311" i="7"/>
  <c r="I311" i="7"/>
  <c r="H311" i="7"/>
  <c r="G311" i="7"/>
  <c r="F311" i="7"/>
  <c r="E311" i="7"/>
  <c r="J310" i="7"/>
  <c r="I310" i="7"/>
  <c r="H310" i="7"/>
  <c r="G310" i="7"/>
  <c r="F310" i="7"/>
  <c r="E310" i="7"/>
  <c r="J309" i="7"/>
  <c r="I309" i="7"/>
  <c r="H309" i="7"/>
  <c r="G309" i="7"/>
  <c r="F309" i="7"/>
  <c r="E309" i="7"/>
  <c r="J308" i="7"/>
  <c r="I308" i="7"/>
  <c r="J307" i="7"/>
  <c r="I307" i="7"/>
  <c r="G307" i="7"/>
  <c r="E307" i="7"/>
  <c r="J306" i="7"/>
  <c r="I306" i="7"/>
  <c r="H306" i="7"/>
  <c r="G306" i="7"/>
  <c r="F306" i="7"/>
  <c r="E306" i="7"/>
  <c r="J305" i="7"/>
  <c r="I305" i="7"/>
  <c r="H305" i="7"/>
  <c r="G305" i="7"/>
  <c r="F305" i="7"/>
  <c r="E305" i="7"/>
  <c r="J304" i="7"/>
  <c r="I304" i="7"/>
  <c r="H304" i="7"/>
  <c r="G304" i="7"/>
  <c r="F304" i="7"/>
  <c r="E304" i="7"/>
  <c r="J303" i="7"/>
  <c r="I303" i="7"/>
  <c r="H303" i="7"/>
  <c r="G303" i="7"/>
  <c r="F303" i="7"/>
  <c r="E303" i="7"/>
  <c r="J301" i="7"/>
  <c r="I301" i="7"/>
  <c r="G301" i="7"/>
  <c r="J300" i="7"/>
  <c r="I300" i="7"/>
  <c r="H300" i="7"/>
  <c r="G300" i="7"/>
  <c r="F300" i="7"/>
  <c r="E300" i="7"/>
  <c r="J299" i="7"/>
  <c r="I299" i="7"/>
  <c r="H299" i="7"/>
  <c r="G299" i="7"/>
  <c r="F299" i="7"/>
  <c r="E299" i="7"/>
  <c r="J298" i="7"/>
  <c r="I298" i="7"/>
  <c r="J297" i="7"/>
  <c r="I297" i="7"/>
  <c r="H297" i="7"/>
  <c r="G297" i="7"/>
  <c r="F297" i="7"/>
  <c r="E297" i="7"/>
  <c r="J296" i="7"/>
  <c r="I296" i="7"/>
  <c r="H296" i="7"/>
  <c r="G296" i="7"/>
  <c r="F296" i="7"/>
  <c r="E296" i="7"/>
  <c r="J294" i="7"/>
  <c r="I294" i="7"/>
  <c r="H294" i="7"/>
  <c r="G294" i="7"/>
  <c r="F294" i="7"/>
  <c r="E294" i="7"/>
  <c r="J293" i="7"/>
  <c r="I293" i="7"/>
  <c r="J292" i="7"/>
  <c r="I292" i="7"/>
  <c r="H292" i="7"/>
  <c r="G292" i="7"/>
  <c r="F292" i="7"/>
  <c r="E292" i="7"/>
  <c r="J291" i="7"/>
  <c r="I291" i="7"/>
  <c r="J290" i="7"/>
  <c r="I290" i="7"/>
  <c r="J289" i="7"/>
  <c r="I289" i="7"/>
  <c r="H289" i="7"/>
  <c r="G289" i="7"/>
  <c r="F289" i="7"/>
  <c r="E289" i="7"/>
  <c r="J288" i="7"/>
  <c r="I288" i="7"/>
  <c r="J287" i="7"/>
  <c r="I287" i="7"/>
  <c r="H287" i="7"/>
  <c r="G287" i="7"/>
  <c r="F287" i="7"/>
  <c r="E287" i="7"/>
  <c r="J286" i="7"/>
  <c r="I286" i="7"/>
  <c r="H286" i="7"/>
  <c r="G286" i="7"/>
  <c r="F286" i="7"/>
  <c r="E286" i="7"/>
  <c r="J285" i="7"/>
  <c r="I285" i="7"/>
  <c r="H285" i="7"/>
  <c r="G285" i="7"/>
  <c r="F285" i="7"/>
  <c r="E285" i="7"/>
  <c r="J284" i="7"/>
  <c r="I284" i="7"/>
  <c r="H284" i="7"/>
  <c r="G284" i="7"/>
  <c r="F284" i="7"/>
  <c r="E284" i="7"/>
  <c r="J283" i="7"/>
  <c r="I283" i="7"/>
  <c r="J282" i="7"/>
  <c r="I282" i="7"/>
  <c r="H282" i="7"/>
  <c r="G282" i="7"/>
  <c r="F282" i="7"/>
  <c r="E282" i="7"/>
  <c r="J281" i="7"/>
  <c r="I281" i="7"/>
  <c r="H281" i="7"/>
  <c r="G281" i="7"/>
  <c r="F281" i="7"/>
  <c r="E281" i="7"/>
  <c r="J280" i="7"/>
  <c r="I280" i="7"/>
  <c r="J279" i="7"/>
  <c r="I279" i="7"/>
  <c r="H279" i="7"/>
  <c r="G279" i="7"/>
  <c r="F279" i="7"/>
  <c r="E279" i="7"/>
  <c r="J278" i="7"/>
  <c r="I278" i="7"/>
  <c r="J277" i="7"/>
  <c r="I277" i="7"/>
  <c r="J276" i="7"/>
  <c r="I276" i="7"/>
  <c r="H276" i="7"/>
  <c r="G276" i="7"/>
  <c r="F276" i="7"/>
  <c r="E276" i="7"/>
  <c r="J275" i="7"/>
  <c r="I275" i="7"/>
  <c r="J274" i="7"/>
  <c r="I274" i="7"/>
  <c r="H274" i="7"/>
  <c r="G274" i="7"/>
  <c r="F274" i="7"/>
  <c r="E274" i="7"/>
  <c r="J273" i="7"/>
  <c r="I273" i="7"/>
  <c r="H273" i="7"/>
  <c r="G273" i="7"/>
  <c r="F273" i="7"/>
  <c r="E273" i="7"/>
  <c r="J272" i="7"/>
  <c r="I272" i="7"/>
  <c r="H272" i="7"/>
  <c r="G272" i="7"/>
  <c r="F272" i="7"/>
  <c r="E272" i="7"/>
  <c r="J271" i="7"/>
  <c r="I271" i="7"/>
  <c r="H271" i="7"/>
  <c r="G271" i="7"/>
  <c r="F271" i="7"/>
  <c r="E271" i="7"/>
  <c r="J270" i="7"/>
  <c r="I270" i="7"/>
  <c r="H270" i="7"/>
  <c r="G270" i="7"/>
  <c r="F270" i="7"/>
  <c r="E270" i="7"/>
  <c r="J269" i="7"/>
  <c r="I269" i="7"/>
  <c r="J268" i="7"/>
  <c r="I268" i="7"/>
  <c r="H268" i="7"/>
  <c r="G268" i="7"/>
  <c r="F268" i="7"/>
  <c r="E268" i="7"/>
  <c r="J267" i="7"/>
  <c r="I267" i="7"/>
  <c r="H267" i="7"/>
  <c r="G267" i="7"/>
  <c r="F267" i="7"/>
  <c r="E267" i="7"/>
  <c r="J266" i="7"/>
  <c r="I266" i="7"/>
  <c r="H266" i="7"/>
  <c r="G266" i="7"/>
  <c r="F266" i="7"/>
  <c r="E266" i="7"/>
  <c r="J265" i="7"/>
  <c r="I265" i="7"/>
  <c r="J264" i="7"/>
  <c r="I264" i="7"/>
  <c r="H264" i="7"/>
  <c r="G264" i="7"/>
  <c r="F264" i="7"/>
  <c r="E264" i="7"/>
  <c r="J263" i="7"/>
  <c r="I263" i="7"/>
  <c r="J262" i="7"/>
  <c r="I262" i="7"/>
  <c r="J261" i="7"/>
  <c r="I261" i="7"/>
  <c r="H261" i="7"/>
  <c r="G261" i="7"/>
  <c r="F261" i="7"/>
  <c r="E261" i="7"/>
  <c r="J260" i="7"/>
  <c r="I260" i="7"/>
  <c r="J259" i="7"/>
  <c r="I259" i="7"/>
  <c r="H259" i="7"/>
  <c r="G259" i="7"/>
  <c r="F259" i="7"/>
  <c r="E259" i="7"/>
  <c r="J258" i="7"/>
  <c r="I258" i="7"/>
  <c r="H258" i="7"/>
  <c r="G258" i="7"/>
  <c r="F258" i="7"/>
  <c r="E258" i="7"/>
  <c r="J257" i="7"/>
  <c r="I257" i="7"/>
  <c r="H257" i="7"/>
  <c r="G257" i="7"/>
  <c r="F257" i="7"/>
  <c r="E257" i="7"/>
  <c r="J256" i="7"/>
  <c r="I256" i="7"/>
  <c r="H256" i="7"/>
  <c r="G256" i="7"/>
  <c r="F256" i="7"/>
  <c r="E256" i="7"/>
  <c r="J255" i="7"/>
  <c r="I255" i="7"/>
  <c r="J254" i="7"/>
  <c r="I254" i="7"/>
  <c r="G254" i="7"/>
  <c r="J253" i="7"/>
  <c r="I253" i="7"/>
  <c r="H253" i="7"/>
  <c r="G253" i="7"/>
  <c r="F253" i="7"/>
  <c r="E253" i="7"/>
  <c r="J252" i="7"/>
  <c r="I252" i="7"/>
  <c r="H252" i="7"/>
  <c r="G252" i="7"/>
  <c r="F252" i="7"/>
  <c r="E252" i="7"/>
  <c r="J250" i="7"/>
  <c r="I250" i="7"/>
  <c r="J249" i="7"/>
  <c r="I249" i="7"/>
  <c r="H249" i="7"/>
  <c r="G249" i="7"/>
  <c r="F249" i="7"/>
  <c r="E249" i="7"/>
  <c r="J248" i="7"/>
  <c r="I248" i="7"/>
  <c r="J247" i="7"/>
  <c r="I247" i="7"/>
  <c r="J246" i="7"/>
  <c r="I246" i="7"/>
  <c r="H246" i="7"/>
  <c r="G246" i="7"/>
  <c r="E246" i="7"/>
  <c r="J245" i="7"/>
  <c r="I245" i="7"/>
  <c r="J244" i="7"/>
  <c r="I244" i="7"/>
  <c r="H244" i="7"/>
  <c r="G244" i="7"/>
  <c r="E244" i="7"/>
  <c r="H243" i="7"/>
  <c r="F243" i="7"/>
  <c r="J239" i="7"/>
  <c r="I239" i="7"/>
  <c r="H239" i="7"/>
  <c r="G239" i="7"/>
  <c r="F239" i="7"/>
  <c r="E239" i="7"/>
  <c r="J238" i="7"/>
  <c r="I238" i="7"/>
  <c r="H238" i="7"/>
  <c r="G238" i="7"/>
  <c r="F238" i="7"/>
  <c r="E238" i="7"/>
  <c r="J237" i="7"/>
  <c r="I237" i="7"/>
  <c r="H237" i="7"/>
  <c r="G237" i="7"/>
  <c r="F237" i="7"/>
  <c r="E237" i="7"/>
  <c r="J236" i="7"/>
  <c r="I236" i="7"/>
  <c r="J235" i="7"/>
  <c r="I235" i="7"/>
  <c r="H235" i="7"/>
  <c r="G235" i="7"/>
  <c r="F235" i="7"/>
  <c r="E235" i="7"/>
  <c r="J234" i="7"/>
  <c r="I234" i="7"/>
  <c r="J233" i="7"/>
  <c r="I233" i="7"/>
  <c r="H233" i="7"/>
  <c r="G233" i="7"/>
  <c r="F233" i="7"/>
  <c r="E233" i="7"/>
  <c r="J232" i="7"/>
  <c r="I232" i="7"/>
  <c r="H232" i="7"/>
  <c r="G232" i="7"/>
  <c r="F232" i="7"/>
  <c r="E232" i="7"/>
  <c r="J231" i="7"/>
  <c r="I231" i="7"/>
  <c r="H231" i="7"/>
  <c r="G231" i="7"/>
  <c r="F231" i="7"/>
  <c r="E231" i="7"/>
  <c r="J230" i="7"/>
  <c r="I230" i="7"/>
  <c r="H230" i="7"/>
  <c r="G230" i="7"/>
  <c r="F230" i="7"/>
  <c r="E230" i="7"/>
  <c r="J229" i="7"/>
  <c r="I229" i="7"/>
  <c r="H229" i="7"/>
  <c r="G229" i="7"/>
  <c r="F229" i="7"/>
  <c r="E229" i="7"/>
  <c r="J227" i="7"/>
  <c r="I227" i="7"/>
  <c r="J226" i="7"/>
  <c r="I226" i="7"/>
  <c r="H226" i="7"/>
  <c r="G226" i="7"/>
  <c r="F226" i="7"/>
  <c r="E226" i="7"/>
  <c r="J225" i="7"/>
  <c r="I225" i="7"/>
  <c r="H225" i="7"/>
  <c r="G225" i="7"/>
  <c r="F225" i="7"/>
  <c r="E225" i="7"/>
  <c r="J224" i="7"/>
  <c r="I224" i="7"/>
  <c r="H224" i="7"/>
  <c r="G224" i="7"/>
  <c r="F224" i="7"/>
  <c r="E224" i="7"/>
  <c r="J223" i="7"/>
  <c r="I223" i="7"/>
  <c r="J222" i="7"/>
  <c r="I222" i="7"/>
  <c r="G222" i="7"/>
  <c r="J221" i="7"/>
  <c r="I221" i="7"/>
  <c r="G221" i="7"/>
  <c r="F221" i="7"/>
  <c r="J220" i="7"/>
  <c r="I220" i="7"/>
  <c r="G220" i="7"/>
  <c r="F220" i="7"/>
  <c r="E220" i="7"/>
  <c r="J219" i="7"/>
  <c r="I219" i="7"/>
  <c r="H219" i="7"/>
  <c r="G219" i="7"/>
  <c r="F219" i="7"/>
  <c r="E219" i="7"/>
  <c r="J218" i="7"/>
  <c r="I218" i="7"/>
  <c r="H218" i="7"/>
  <c r="G218" i="7"/>
  <c r="F218" i="7"/>
  <c r="E218" i="7"/>
  <c r="J217" i="7"/>
  <c r="I217" i="7"/>
  <c r="J216" i="7"/>
  <c r="I216" i="7"/>
  <c r="H216" i="7"/>
  <c r="G216" i="7"/>
  <c r="F216" i="7"/>
  <c r="E216" i="7"/>
  <c r="J215" i="7"/>
  <c r="I215" i="7"/>
  <c r="H215" i="7"/>
  <c r="G215" i="7"/>
  <c r="F215" i="7"/>
  <c r="E215" i="7"/>
  <c r="J214" i="7"/>
  <c r="I214" i="7"/>
  <c r="H214" i="7"/>
  <c r="G214" i="7"/>
  <c r="F214" i="7"/>
  <c r="E214" i="7"/>
  <c r="J213" i="7"/>
  <c r="I213" i="7"/>
  <c r="J212" i="7"/>
  <c r="I212" i="7"/>
  <c r="H212" i="7"/>
  <c r="G212" i="7"/>
  <c r="F212" i="7"/>
  <c r="E212" i="7"/>
  <c r="J211" i="7"/>
  <c r="I211" i="7"/>
  <c r="H211" i="7"/>
  <c r="G211" i="7"/>
  <c r="F211" i="7"/>
  <c r="E211" i="7"/>
  <c r="J210" i="7"/>
  <c r="I210" i="7"/>
  <c r="H210" i="7"/>
  <c r="G210" i="7"/>
  <c r="F210" i="7"/>
  <c r="E210" i="7"/>
  <c r="J209" i="7"/>
  <c r="I209" i="7"/>
  <c r="G209" i="7"/>
  <c r="E209" i="7"/>
  <c r="J208" i="7"/>
  <c r="I208" i="7"/>
  <c r="H208" i="7"/>
  <c r="G208" i="7"/>
  <c r="F208" i="7"/>
  <c r="E208" i="7"/>
  <c r="J206" i="7"/>
  <c r="I206" i="7"/>
  <c r="J205" i="7"/>
  <c r="I205" i="7"/>
  <c r="J204" i="7"/>
  <c r="I204" i="7"/>
  <c r="J203" i="7"/>
  <c r="I203" i="7"/>
  <c r="H203" i="7"/>
  <c r="G203" i="7"/>
  <c r="F203" i="7"/>
  <c r="E203" i="7"/>
  <c r="J202" i="7"/>
  <c r="I202" i="7"/>
  <c r="H202" i="7"/>
  <c r="G202" i="7"/>
  <c r="F202" i="7"/>
  <c r="E202" i="7"/>
  <c r="J201" i="7"/>
  <c r="I201" i="7"/>
  <c r="H201" i="7"/>
  <c r="G201" i="7"/>
  <c r="F201" i="7"/>
  <c r="E201" i="7"/>
  <c r="J200" i="7"/>
  <c r="I200" i="7"/>
  <c r="J199" i="7"/>
  <c r="I199" i="7"/>
  <c r="H199" i="7"/>
  <c r="G199" i="7"/>
  <c r="F199" i="7"/>
  <c r="E199" i="7"/>
  <c r="J198" i="7"/>
  <c r="I198" i="7"/>
  <c r="J197" i="7"/>
  <c r="I197" i="7"/>
  <c r="J196" i="7"/>
  <c r="I196" i="7"/>
  <c r="H196" i="7"/>
  <c r="G196" i="7"/>
  <c r="F196" i="7"/>
  <c r="E196" i="7"/>
  <c r="J195" i="7"/>
  <c r="I195" i="7"/>
  <c r="H195" i="7"/>
  <c r="G195" i="7"/>
  <c r="F195" i="7"/>
  <c r="E195" i="7"/>
  <c r="J194" i="7"/>
  <c r="I194" i="7"/>
  <c r="H194" i="7"/>
  <c r="G194" i="7"/>
  <c r="F194" i="7"/>
  <c r="E194" i="7"/>
  <c r="J193" i="7"/>
  <c r="I193" i="7"/>
  <c r="H193" i="7"/>
  <c r="G193" i="7"/>
  <c r="F193" i="7"/>
  <c r="E193" i="7"/>
  <c r="J192" i="7"/>
  <c r="I192" i="7"/>
  <c r="H192" i="7"/>
  <c r="G192" i="7"/>
  <c r="F192" i="7"/>
  <c r="E192" i="7"/>
  <c r="J191" i="7"/>
  <c r="I191" i="7"/>
  <c r="J190" i="7"/>
  <c r="I190" i="7"/>
  <c r="F190" i="7"/>
  <c r="J189" i="7"/>
  <c r="I189" i="7"/>
  <c r="H189" i="7"/>
  <c r="G189" i="7"/>
  <c r="F189" i="7"/>
  <c r="E189" i="7"/>
  <c r="J188" i="7"/>
  <c r="I188" i="7"/>
  <c r="H188" i="7"/>
  <c r="G188" i="7"/>
  <c r="F188" i="7"/>
  <c r="J187" i="7"/>
  <c r="I187" i="7"/>
  <c r="H187" i="7"/>
  <c r="G187" i="7"/>
  <c r="F187" i="7"/>
  <c r="E187" i="7"/>
  <c r="J186" i="7"/>
  <c r="I186" i="7"/>
  <c r="G186" i="7"/>
  <c r="F186" i="7"/>
  <c r="E186" i="7"/>
  <c r="J185" i="7"/>
  <c r="I185" i="7"/>
  <c r="H185" i="7"/>
  <c r="G185" i="7"/>
  <c r="F185" i="7"/>
  <c r="E185" i="7"/>
  <c r="J184" i="7"/>
  <c r="I184" i="7"/>
  <c r="J183" i="7"/>
  <c r="I183" i="7"/>
  <c r="H183" i="7"/>
  <c r="G183" i="7"/>
  <c r="J181" i="7"/>
  <c r="I181" i="7"/>
  <c r="H181" i="7"/>
  <c r="G181" i="7"/>
  <c r="F181" i="7"/>
  <c r="J180" i="7"/>
  <c r="I180" i="7"/>
  <c r="H180" i="7"/>
  <c r="G180" i="7"/>
  <c r="F180" i="7"/>
  <c r="E180" i="7"/>
  <c r="J179" i="7"/>
  <c r="I179" i="7"/>
  <c r="H179" i="7"/>
  <c r="G179" i="7"/>
  <c r="F179" i="7"/>
  <c r="E179" i="7"/>
  <c r="J178" i="7"/>
  <c r="I178" i="7"/>
  <c r="H178" i="7"/>
  <c r="G178" i="7"/>
  <c r="F178" i="7"/>
  <c r="E178" i="7"/>
  <c r="J177" i="7"/>
  <c r="I177" i="7"/>
  <c r="J176" i="7"/>
  <c r="I176" i="7"/>
  <c r="H176" i="7"/>
  <c r="G176" i="7"/>
  <c r="E176" i="7"/>
  <c r="J175" i="7"/>
  <c r="I175" i="7"/>
  <c r="H175" i="7"/>
  <c r="G175" i="7"/>
  <c r="F175" i="7"/>
  <c r="E175" i="7"/>
  <c r="J174" i="7"/>
  <c r="I174" i="7"/>
  <c r="H174" i="7"/>
  <c r="G174" i="7"/>
  <c r="F174" i="7"/>
  <c r="E174" i="7"/>
  <c r="J173" i="7"/>
  <c r="I173" i="7"/>
  <c r="H173" i="7"/>
  <c r="G173" i="7"/>
  <c r="F173" i="7"/>
  <c r="E173" i="7"/>
  <c r="J172" i="7"/>
  <c r="I172" i="7"/>
  <c r="H172" i="7"/>
  <c r="G172" i="7"/>
  <c r="F172" i="7"/>
  <c r="E172" i="7"/>
  <c r="J170" i="7"/>
  <c r="I170" i="7"/>
  <c r="J169" i="7"/>
  <c r="I169" i="7"/>
  <c r="H169" i="7"/>
  <c r="G169" i="7"/>
  <c r="F169" i="7"/>
  <c r="E169" i="7"/>
  <c r="J168" i="7"/>
  <c r="I168" i="7"/>
  <c r="J167" i="7"/>
  <c r="I167" i="7"/>
  <c r="H167" i="7"/>
  <c r="G167" i="7"/>
  <c r="F167" i="7"/>
  <c r="E167" i="7"/>
  <c r="J166" i="7"/>
  <c r="I166" i="7"/>
  <c r="H166" i="7"/>
  <c r="G166" i="7"/>
  <c r="F166" i="7"/>
  <c r="E166" i="7"/>
  <c r="J165" i="7"/>
  <c r="I165" i="7"/>
  <c r="H165" i="7"/>
  <c r="G165" i="7"/>
  <c r="F165" i="7"/>
  <c r="E165" i="7"/>
  <c r="J164" i="7"/>
  <c r="I164" i="7"/>
  <c r="J163" i="7"/>
  <c r="I163" i="7"/>
  <c r="H163" i="7"/>
  <c r="G163" i="7"/>
  <c r="E163" i="7"/>
  <c r="J162" i="7"/>
  <c r="I162" i="7"/>
  <c r="J161" i="7"/>
  <c r="I161" i="7"/>
  <c r="J160" i="7"/>
  <c r="I160" i="7"/>
  <c r="H160" i="7"/>
  <c r="G160" i="7"/>
  <c r="F160" i="7"/>
  <c r="E160" i="7"/>
  <c r="J159" i="7"/>
  <c r="I159" i="7"/>
  <c r="J158" i="7"/>
  <c r="I158" i="7"/>
  <c r="J157" i="7"/>
  <c r="I157" i="7"/>
  <c r="J156" i="7"/>
  <c r="I156" i="7"/>
  <c r="H156" i="7"/>
  <c r="G156" i="7"/>
  <c r="F156" i="7"/>
  <c r="E156" i="7"/>
  <c r="J155" i="7"/>
  <c r="I155" i="7"/>
  <c r="H155" i="7"/>
  <c r="G155" i="7"/>
  <c r="E155" i="7"/>
  <c r="J154" i="7"/>
  <c r="I154" i="7"/>
  <c r="H154" i="7"/>
  <c r="G154" i="7"/>
  <c r="F154" i="7"/>
  <c r="E154" i="7"/>
  <c r="J153" i="7"/>
  <c r="I153" i="7"/>
  <c r="H153" i="7"/>
  <c r="G153" i="7"/>
  <c r="F153" i="7"/>
  <c r="E153" i="7"/>
  <c r="J152" i="7"/>
  <c r="I152" i="7"/>
  <c r="J151" i="7"/>
  <c r="I151" i="7"/>
  <c r="H151" i="7"/>
  <c r="G151" i="7"/>
  <c r="F151" i="7"/>
  <c r="E151" i="7"/>
  <c r="J149" i="7"/>
  <c r="I149" i="7"/>
  <c r="J148" i="7"/>
  <c r="I148" i="7"/>
  <c r="H148" i="7"/>
  <c r="G148" i="7"/>
  <c r="F148" i="7"/>
  <c r="E148" i="7"/>
  <c r="J147" i="7"/>
  <c r="I147" i="7"/>
  <c r="H147" i="7"/>
  <c r="G147" i="7"/>
  <c r="F147" i="7"/>
  <c r="E147" i="7"/>
  <c r="J146" i="7"/>
  <c r="I146" i="7"/>
  <c r="H146" i="7"/>
  <c r="G146" i="7"/>
  <c r="F146" i="7"/>
  <c r="E146" i="7"/>
  <c r="J145" i="7"/>
  <c r="I145" i="7"/>
  <c r="J144" i="7"/>
  <c r="I144" i="7"/>
  <c r="H144" i="7"/>
  <c r="G144" i="7"/>
  <c r="F144" i="7"/>
  <c r="E144" i="7"/>
  <c r="J143" i="7"/>
  <c r="I143" i="7"/>
  <c r="H143" i="7"/>
  <c r="G143" i="7"/>
  <c r="F143" i="7"/>
  <c r="E143" i="7"/>
  <c r="J140" i="7"/>
  <c r="I140" i="7"/>
  <c r="J139" i="7"/>
  <c r="I139" i="7"/>
  <c r="H139" i="7"/>
  <c r="G139" i="7"/>
  <c r="F139" i="7"/>
  <c r="E139" i="7"/>
  <c r="J138" i="7"/>
  <c r="I138" i="7"/>
  <c r="J137" i="7"/>
  <c r="I137" i="7"/>
  <c r="G137" i="7"/>
  <c r="F137" i="7"/>
  <c r="J136" i="7"/>
  <c r="I136" i="7"/>
  <c r="J134" i="7"/>
  <c r="I134" i="7"/>
  <c r="J133" i="7"/>
  <c r="I133" i="7"/>
  <c r="H133" i="7"/>
  <c r="G133" i="7"/>
  <c r="F133" i="7"/>
  <c r="E133" i="7"/>
  <c r="J132" i="7"/>
  <c r="I132" i="7"/>
  <c r="J131" i="7"/>
  <c r="I131" i="7"/>
  <c r="J130" i="7"/>
  <c r="I130" i="7"/>
  <c r="J129" i="7"/>
  <c r="I129" i="7"/>
  <c r="H129" i="7"/>
  <c r="G129" i="7"/>
  <c r="E129" i="7"/>
  <c r="J128" i="7"/>
  <c r="I128" i="7"/>
  <c r="H128" i="7"/>
  <c r="G128" i="7"/>
  <c r="F128" i="7"/>
  <c r="E128" i="7"/>
  <c r="J127" i="7"/>
  <c r="I127" i="7"/>
  <c r="J126" i="7"/>
  <c r="I126" i="7"/>
  <c r="H126" i="7"/>
  <c r="G126" i="7"/>
  <c r="J125" i="7"/>
  <c r="I125" i="7"/>
  <c r="J124" i="7"/>
  <c r="I124" i="7"/>
  <c r="H124" i="7"/>
  <c r="G124" i="7"/>
  <c r="E124" i="7"/>
  <c r="J123" i="7"/>
  <c r="I123" i="7"/>
  <c r="J122" i="7"/>
  <c r="I122" i="7"/>
  <c r="J121" i="7"/>
  <c r="I121" i="7"/>
  <c r="J120" i="7"/>
  <c r="I120" i="7"/>
  <c r="H120" i="7"/>
  <c r="G120" i="7"/>
  <c r="E120" i="7"/>
  <c r="J119" i="7"/>
  <c r="I119" i="7"/>
  <c r="H119" i="7"/>
  <c r="G119" i="7"/>
  <c r="F119" i="7"/>
  <c r="J118" i="7"/>
  <c r="I118" i="7"/>
  <c r="H118" i="7"/>
  <c r="G118" i="7"/>
  <c r="F118" i="7"/>
  <c r="J117" i="7"/>
  <c r="I117" i="7"/>
  <c r="H117" i="7"/>
  <c r="G117" i="7"/>
  <c r="F117" i="7"/>
  <c r="E117" i="7"/>
  <c r="J116" i="7"/>
  <c r="I116" i="7"/>
  <c r="J115" i="7"/>
  <c r="I115" i="7"/>
  <c r="J114" i="7"/>
  <c r="I114" i="7"/>
  <c r="G114" i="7"/>
  <c r="E114" i="7"/>
  <c r="J113" i="7"/>
  <c r="I113" i="7"/>
  <c r="H113" i="7"/>
  <c r="G113" i="7"/>
  <c r="F113" i="7"/>
  <c r="E113" i="7"/>
  <c r="J112" i="7"/>
  <c r="I112" i="7"/>
  <c r="J111" i="7"/>
  <c r="I111" i="7"/>
  <c r="J110" i="7"/>
  <c r="I110" i="7"/>
  <c r="J109" i="7"/>
  <c r="I109" i="7"/>
  <c r="J107" i="7"/>
  <c r="I107" i="7"/>
  <c r="J106" i="7"/>
  <c r="I106" i="7"/>
  <c r="H106" i="7"/>
  <c r="G106" i="7"/>
  <c r="E106" i="7"/>
  <c r="J105" i="7"/>
  <c r="I105" i="7"/>
  <c r="J104" i="7"/>
  <c r="I104" i="7"/>
  <c r="J103" i="7"/>
  <c r="I103" i="7"/>
  <c r="J102" i="7"/>
  <c r="I102" i="7"/>
  <c r="J101" i="7"/>
  <c r="I101" i="7"/>
  <c r="J100" i="7"/>
  <c r="I100" i="7"/>
  <c r="J99" i="7"/>
  <c r="I99" i="7"/>
  <c r="J98" i="7"/>
  <c r="I98" i="7"/>
  <c r="J97" i="7"/>
  <c r="I97" i="7"/>
  <c r="J96" i="7"/>
  <c r="I96" i="7"/>
  <c r="H96" i="7"/>
  <c r="G96" i="7"/>
  <c r="E96" i="7"/>
  <c r="J95" i="7"/>
  <c r="I95" i="7"/>
  <c r="J94" i="7"/>
  <c r="I94" i="7"/>
  <c r="J93" i="7"/>
  <c r="I93" i="7"/>
  <c r="J92" i="7"/>
  <c r="I92" i="7"/>
  <c r="J91" i="7"/>
  <c r="I91" i="7"/>
  <c r="J90" i="7"/>
  <c r="I90" i="7"/>
  <c r="J89" i="7"/>
  <c r="I89" i="7"/>
  <c r="H89" i="7"/>
  <c r="G89" i="7"/>
  <c r="E89" i="7"/>
  <c r="J88" i="7"/>
  <c r="I88" i="7"/>
  <c r="J87" i="7"/>
  <c r="I87" i="7"/>
  <c r="J86" i="7"/>
  <c r="I86" i="7"/>
  <c r="J85" i="7"/>
  <c r="I85" i="7"/>
  <c r="J84" i="7"/>
  <c r="I84" i="7"/>
  <c r="H84" i="7"/>
  <c r="G84" i="7"/>
  <c r="E84" i="7"/>
  <c r="J83" i="7"/>
  <c r="I83" i="7"/>
  <c r="H83" i="7"/>
  <c r="G83" i="7"/>
  <c r="F83" i="7"/>
  <c r="E83" i="7"/>
  <c r="J80" i="7"/>
  <c r="I80" i="7"/>
  <c r="H80" i="7"/>
  <c r="G80" i="7"/>
  <c r="F80" i="7"/>
  <c r="E80" i="7"/>
  <c r="J79" i="7"/>
  <c r="I79" i="7"/>
  <c r="H79" i="7"/>
  <c r="G79" i="7"/>
  <c r="F79" i="7"/>
  <c r="E79" i="7"/>
  <c r="J78" i="7"/>
  <c r="I78" i="7"/>
  <c r="J77" i="7"/>
  <c r="I77" i="7"/>
  <c r="J76" i="7"/>
  <c r="I76" i="7"/>
  <c r="H76" i="7"/>
  <c r="G76" i="7"/>
  <c r="F76" i="7"/>
  <c r="J75" i="7"/>
  <c r="I75" i="7"/>
  <c r="H75" i="7"/>
  <c r="G75" i="7"/>
  <c r="F75" i="7"/>
  <c r="E75" i="7"/>
  <c r="J74" i="7"/>
  <c r="I74" i="7"/>
  <c r="J73" i="7"/>
  <c r="I73" i="7"/>
  <c r="J72" i="7"/>
  <c r="I72" i="7"/>
  <c r="J71" i="7"/>
  <c r="I71" i="7"/>
  <c r="J70" i="7"/>
  <c r="I70" i="7"/>
  <c r="J69" i="7"/>
  <c r="I69" i="7"/>
  <c r="H69" i="7"/>
  <c r="G69" i="7"/>
  <c r="F69" i="7"/>
  <c r="J68" i="7"/>
  <c r="I68" i="7"/>
  <c r="J67" i="7"/>
  <c r="I67" i="7"/>
  <c r="J66" i="7"/>
  <c r="I66" i="7"/>
  <c r="J65" i="7"/>
  <c r="I65" i="7"/>
  <c r="J64" i="7"/>
  <c r="I64" i="7"/>
  <c r="J63" i="7"/>
  <c r="I63" i="7"/>
  <c r="J62" i="7"/>
  <c r="I62" i="7"/>
  <c r="J61" i="7"/>
  <c r="I61" i="7"/>
  <c r="J60" i="7"/>
  <c r="I60" i="7"/>
  <c r="J59" i="7"/>
  <c r="I59" i="7"/>
  <c r="G59" i="7"/>
  <c r="J58" i="7"/>
  <c r="I58" i="7"/>
  <c r="J57" i="7"/>
  <c r="I57" i="7"/>
  <c r="J56" i="7"/>
  <c r="I56" i="7"/>
  <c r="J55" i="7"/>
  <c r="I55" i="7"/>
  <c r="J54" i="7"/>
  <c r="I54" i="7"/>
  <c r="J53" i="7"/>
  <c r="I53" i="7"/>
  <c r="J52" i="7"/>
  <c r="I52" i="7"/>
  <c r="H52" i="7"/>
  <c r="G52" i="7"/>
  <c r="J51" i="7"/>
  <c r="I51" i="7"/>
  <c r="J50" i="7"/>
  <c r="I50" i="7"/>
  <c r="J49" i="7"/>
  <c r="I49" i="7"/>
  <c r="J48" i="7"/>
  <c r="I48" i="7"/>
  <c r="J47" i="7"/>
  <c r="I47" i="7"/>
  <c r="H47" i="7"/>
  <c r="G47" i="7"/>
  <c r="F47" i="7"/>
  <c r="J46" i="7"/>
  <c r="I46" i="7"/>
  <c r="H46" i="7"/>
  <c r="G46" i="7"/>
  <c r="F46" i="7"/>
  <c r="E46" i="7"/>
  <c r="J45" i="7"/>
  <c r="I45" i="7"/>
  <c r="H45" i="7"/>
  <c r="G45" i="7"/>
  <c r="F45" i="7"/>
  <c r="E45" i="7"/>
  <c r="J44" i="7"/>
  <c r="I44" i="7"/>
  <c r="H44" i="7"/>
  <c r="G44" i="7"/>
  <c r="F44" i="7"/>
  <c r="E44" i="7"/>
  <c r="J43" i="7"/>
  <c r="I43" i="7"/>
  <c r="H43" i="7"/>
  <c r="G43" i="7"/>
  <c r="F43" i="7"/>
  <c r="J42" i="7"/>
  <c r="I42" i="7"/>
  <c r="H42" i="7"/>
  <c r="G42" i="7"/>
  <c r="F42" i="7"/>
  <c r="E42" i="7"/>
  <c r="F39" i="7"/>
  <c r="J38" i="7"/>
  <c r="I38" i="7"/>
  <c r="J37" i="7"/>
  <c r="I37" i="7"/>
  <c r="H37" i="7"/>
  <c r="G37" i="7"/>
  <c r="F37" i="7"/>
  <c r="E37" i="7"/>
  <c r="J36" i="7"/>
  <c r="I36" i="7"/>
  <c r="H36" i="7"/>
  <c r="G36" i="7"/>
  <c r="F36" i="7"/>
  <c r="E36" i="7"/>
  <c r="J35" i="7"/>
  <c r="I35" i="7"/>
  <c r="J34" i="7"/>
  <c r="I34" i="7"/>
  <c r="H34" i="7"/>
  <c r="G34" i="7"/>
  <c r="F34" i="7"/>
  <c r="E34" i="7"/>
  <c r="J33" i="7"/>
  <c r="I33" i="7"/>
  <c r="J32" i="7"/>
  <c r="I32" i="7"/>
  <c r="H32" i="7"/>
  <c r="G32" i="7"/>
  <c r="E32" i="7"/>
  <c r="J31" i="7"/>
  <c r="I31" i="7"/>
  <c r="J30" i="7"/>
  <c r="I30" i="7"/>
  <c r="H30" i="7"/>
  <c r="G30" i="7"/>
  <c r="E30" i="7"/>
  <c r="J29" i="7"/>
  <c r="I29" i="7"/>
  <c r="H29" i="7"/>
  <c r="G29" i="7"/>
  <c r="F29" i="7"/>
  <c r="E29" i="7"/>
  <c r="J28" i="7"/>
  <c r="I28" i="7"/>
  <c r="H28" i="7"/>
  <c r="G28" i="7"/>
  <c r="F28" i="7"/>
  <c r="E28" i="7"/>
  <c r="J27" i="7"/>
  <c r="I27" i="7"/>
  <c r="H27" i="7"/>
  <c r="G27" i="7"/>
  <c r="F27" i="7"/>
  <c r="E27" i="7"/>
  <c r="J25" i="7"/>
  <c r="I25" i="7"/>
  <c r="J22" i="7"/>
  <c r="I22" i="7"/>
  <c r="G22" i="7"/>
  <c r="J21" i="7"/>
  <c r="I21" i="7"/>
  <c r="H21" i="7"/>
  <c r="G21" i="7"/>
  <c r="F21" i="7"/>
  <c r="E21" i="7"/>
  <c r="J20" i="7"/>
  <c r="I20" i="7"/>
  <c r="J19" i="7"/>
  <c r="I19" i="7"/>
  <c r="H19" i="7"/>
  <c r="G19" i="7"/>
  <c r="F19" i="7"/>
  <c r="E19" i="7"/>
  <c r="J18" i="7"/>
  <c r="I18" i="7"/>
  <c r="J17" i="7"/>
  <c r="I17" i="7"/>
  <c r="H17" i="7"/>
  <c r="G17" i="7"/>
  <c r="F17" i="7"/>
  <c r="E17" i="7"/>
  <c r="J16" i="7"/>
  <c r="I16" i="7"/>
  <c r="J15" i="7"/>
  <c r="I15" i="7"/>
  <c r="H15" i="7"/>
  <c r="G15" i="7"/>
  <c r="E15" i="7"/>
  <c r="J14" i="7"/>
  <c r="I14" i="7"/>
  <c r="H14" i="7"/>
  <c r="G14" i="7"/>
  <c r="F14" i="7"/>
  <c r="E14" i="7"/>
  <c r="J13" i="7"/>
  <c r="I13" i="7"/>
  <c r="H13" i="7"/>
  <c r="G13" i="7"/>
  <c r="F13" i="7"/>
  <c r="E13" i="7"/>
  <c r="J12" i="7"/>
  <c r="I12" i="7"/>
  <c r="H12" i="7"/>
  <c r="G12" i="7"/>
  <c r="F12" i="7"/>
  <c r="E12" i="7"/>
  <c r="J11" i="7"/>
  <c r="I11" i="7"/>
  <c r="H11" i="7"/>
  <c r="G11" i="7"/>
  <c r="F11" i="7"/>
  <c r="E11" i="7"/>
  <c r="J10" i="7"/>
  <c r="I10" i="7"/>
  <c r="H10" i="7"/>
  <c r="G10" i="7"/>
  <c r="F10" i="7"/>
  <c r="E10" i="7"/>
  <c r="J9" i="7"/>
  <c r="I9" i="7"/>
  <c r="H9" i="7"/>
  <c r="G9" i="7"/>
  <c r="F9" i="7"/>
  <c r="E9" i="7"/>
</calcChain>
</file>

<file path=xl/sharedStrings.xml><?xml version="1.0" encoding="utf-8"?>
<sst xmlns="http://schemas.openxmlformats.org/spreadsheetml/2006/main" count="655" uniqueCount="299">
  <si>
    <t>IZVJEŠTAJ O IZVRŠENJU FINANCIJSKOG PLANA PRORAČUNSKOG KORISNIKA JEDINICE LOKALNE I PODRUČNE (REGIONALNE) SAMOUPRAVE ZA 2026 GODINU</t>
  </si>
  <si>
    <t>I. OPĆI DIO</t>
  </si>
  <si>
    <t>SAŽETAK  RAČUNA PRIHODA I RASHODA I  RAČUNA FINANCIRANJA</t>
  </si>
  <si>
    <t>SAŽETAK  RAČUNA PRIHODA I RASHODA</t>
  </si>
  <si>
    <t>BROJČANA OZNAKA I NAZIV</t>
  </si>
  <si>
    <t xml:space="preserve">OSTVARENJE/IZVRŠENJE 
N-1. </t>
  </si>
  <si>
    <t>IZVORNI PLAN ILI REBALANS N.*</t>
  </si>
  <si>
    <t>TEKUĆI PLAN N.*</t>
  </si>
  <si>
    <t xml:space="preserve">OSTVARENJE/IZVRŠENJE 
N. </t>
  </si>
  <si>
    <t>INDEKS</t>
  </si>
  <si>
    <t>INDEKS**</t>
  </si>
  <si>
    <t>6=5/2*100</t>
  </si>
  <si>
    <t>7=5/4*100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</si>
  <si>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</si>
  <si>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</si>
  <si>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</si>
  <si>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</si>
  <si>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</si>
  <si>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</si>
  <si>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</si>
  <si>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</si>
  <si>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</si>
  <si>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</si>
  <si>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</si>
  <si>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PRENESENI VIŠAK/MANJAK IZ PRETHODNE GODINE</t>
  </si>
  <si>
    <t>PRIJENOS  VIŠKA/MANJKA U SLJEDEĆE RAZDOBLJE</t>
  </si>
  <si>
    <t>SAŽETAK  RAČUNA PRIHODA I RASHODA I  RAČUNA FINANCIRANJA  može sadržavati i dodatne podatke.</t>
  </si>
  <si>
    <t>Napomena:  Iznosi u stupcu "OSTVARENJE/IZVRŠENJE N-1." preračunavaju se iz kuna u eure prema fiksnom tečaju konverzije (1 EUR=7,53450 kuna) i po pravilima za preračunavanje i zaokruživanje.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</si>
  <si>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</si>
  <si>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</si>
  <si>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</si>
  <si>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 xml:space="preserve"> RAČUN PRIHODA I RASHODA </t>
  </si>
  <si>
    <t>IZVJEŠTAJ O PRIHODIMA I RASHODIMA PREMA EKONOMSKOJ KLASIFIKACIJI</t>
  </si>
  <si>
    <t xml:space="preserve">OSTVARENJE/IZVRŠENJE 
01.-06.-2025. </t>
  </si>
  <si>
    <t>TEKUĆI PLAN</t>
  </si>
  <si>
    <t>TEKUĆI PLAN 2023.*</t>
  </si>
  <si>
    <t xml:space="preserve">OSTVARENJE/IZVRŠENJE 
01.-06.2026. </t>
  </si>
  <si>
    <t>INDEKS                                   5/2*100</t>
  </si>
  <si>
    <t>INDEKS                                   5/4*100</t>
  </si>
  <si>
    <t>UKUPNI PRIHODI</t>
  </si>
  <si>
    <t>Prihodi poslovanja</t>
  </si>
  <si>
    <t>Pomoći iz inozemstva i od subjekata unutar općeg proračuna</t>
  </si>
  <si>
    <t>Pomoći od izvanproračunskih korisnika</t>
  </si>
  <si>
    <t>Tekuće pomoći od izvanproračunskih korisnika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</si>
  <si>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</si>
  <si>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</si>
  <si>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</si>
  <si>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Prihodi od imovine</t>
  </si>
  <si>
    <t>Prihodi od financijske imovine</t>
  </si>
  <si>
    <t>Kamate na oročena sredstva i depozite po viđenju</t>
  </si>
  <si>
    <t>Prihodi od upravnih i administrativnih pristojbi, pristojbi po posebnim propisima i naknada</t>
  </si>
  <si>
    <t>Prihodi po posebnim propisima</t>
  </si>
  <si>
    <t>Državne upravne i sudske pristojbe</t>
  </si>
  <si>
    <t>Ostali nespomenuti prihodi</t>
  </si>
  <si>
    <t>Prihodi od prodaje proizv. i robe te pruž. usluga,prihodi od donacija te povrati po protestiranim jamstvima</t>
  </si>
  <si>
    <t>Prihodi od prodaje proizvoda i roba te pruženih usluga</t>
  </si>
  <si>
    <t>Prihodi od pruženih usluga</t>
  </si>
  <si>
    <t>Donacije od pravnih i fizičkih ososba izvan općeg proračuna i povrat donacija po protestiranim jamstvima</t>
  </si>
  <si>
    <t>Tekuće donacije</t>
  </si>
  <si>
    <t>Kapitalne donacije</t>
  </si>
  <si>
    <t>Prihodi od nadležnog proračuna i od HZZo-a temeljem ugovornih obveza</t>
  </si>
  <si>
    <t>Prihodi od nadležnog proračunaza financiranjeredovne djelatnosti proračunskih korisnika</t>
  </si>
  <si>
    <t>Prihodi od nadležnog proračuna za financiranje rashoda poslovanja</t>
  </si>
  <si>
    <t>Prihodi od nadležnog proračuna za nabavu nefinancijske imovine</t>
  </si>
  <si>
    <t>Prihodi od prodaje nefinancijske imovine</t>
  </si>
  <si>
    <t>Prihodi od prodaje proizvedene dugotrajne imovine</t>
  </si>
  <si>
    <t>Prihodi od prodaje građevinskih objekata</t>
  </si>
  <si>
    <t>Stambeni objekti</t>
  </si>
  <si>
    <t>…</t>
  </si>
  <si>
    <t xml:space="preserve">Preneseni višak/manjak prihoda poslovanja </t>
  </si>
  <si>
    <t>OSTVARENJE/IZVRŠENJE 
01-06 2025</t>
  </si>
  <si>
    <t>TEKUĆI PLAN*</t>
  </si>
  <si>
    <t>OSTVARENJE/IZVRŠENJE 
01-06-2026</t>
  </si>
  <si>
    <t>UKUPNI RASHODI</t>
  </si>
  <si>
    <t>Rashodi poslovanja</t>
  </si>
  <si>
    <t>Rashodi za zaposlene</t>
  </si>
  <si>
    <t>Plaće (Bruto)</t>
  </si>
  <si>
    <t>Plaće za redovan rad</t>
  </si>
  <si>
    <t>Plaće za prekovremeni rad</t>
  </si>
  <si>
    <t>Plaće za posebne uvjete rada</t>
  </si>
  <si>
    <t>Ostali rashodi za zaposlene</t>
  </si>
  <si>
    <t>Doprinosi na plaće</t>
  </si>
  <si>
    <t>Dop.za obvezno zdravstv.osig</t>
  </si>
  <si>
    <t>Dop.za obvezno osig.u.sl.nezaposl.</t>
  </si>
  <si>
    <t>Materijalni rashodi</t>
  </si>
  <si>
    <t>Naknade troškova zaposlenima</t>
  </si>
  <si>
    <t>Službena putovanja</t>
  </si>
  <si>
    <t>Naknade za prijevoz, za rad na terenu i odvojeni život</t>
  </si>
  <si>
    <t>Stručna usavršavanja</t>
  </si>
  <si>
    <t>Ostale naknade zaposlenima</t>
  </si>
  <si>
    <t>Rashodi za materijal i energiju</t>
  </si>
  <si>
    <t>Uredski materijal</t>
  </si>
  <si>
    <t>Materijal i sirovine</t>
  </si>
  <si>
    <t>Energija</t>
  </si>
  <si>
    <t>Materijal i dijelovi za tekuće i investicijsko održavanje</t>
  </si>
  <si>
    <t>Sitni inventar</t>
  </si>
  <si>
    <t>Službena, radna i zaštitna odjeća i obuća</t>
  </si>
  <si>
    <t>Rashodi za usluge</t>
  </si>
  <si>
    <t xml:space="preserve">Usluge telefona,pošte i prijevoza </t>
  </si>
  <si>
    <t>Usluge tekućeg i investicijskog održavanja</t>
  </si>
  <si>
    <t>Promidžbeni materijal</t>
  </si>
  <si>
    <t>Komunalne usluge</t>
  </si>
  <si>
    <t>Zakupnine i najamnine</t>
  </si>
  <si>
    <t>Zdravstvene usluge</t>
  </si>
  <si>
    <t>Intelektualne usluge</t>
  </si>
  <si>
    <t>Računalne usluge</t>
  </si>
  <si>
    <t>Ostale usluge</t>
  </si>
  <si>
    <t>Naknade troškova osobama izvan radnog odnosa</t>
  </si>
  <si>
    <t>Ostali nespomenuti rashodi poslovanja</t>
  </si>
  <si>
    <t>Naknade za rad pred. i izvr. tijela, povjer. i sl.</t>
  </si>
  <si>
    <t>Premije osiguranja</t>
  </si>
  <si>
    <t>Reprezentacija</t>
  </si>
  <si>
    <t>Članarine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</si>
  <si>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</si>
  <si>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</si>
  <si>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</si>
  <si>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</si>
  <si>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</si>
  <si>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Negativne tečajne razlike i valutna klauzula</t>
  </si>
  <si>
    <t>Zatezne kamate</t>
  </si>
  <si>
    <t>Ostali nespomenuti financijski rashodi</t>
  </si>
  <si>
    <t>Naknade građanima i kućanstvima na temelju osiguranja i druge naknade</t>
  </si>
  <si>
    <t>Ostale naknade građanima i kućanstvima iz proračuna</t>
  </si>
  <si>
    <t>Naknade građanima i kućanstvima u naravi</t>
  </si>
  <si>
    <t>Ostali rashodi</t>
  </si>
  <si>
    <t>Tekuće donacije u naravi</t>
  </si>
  <si>
    <t>Rashodi za nabavu nefinancijske imovine</t>
  </si>
  <si>
    <t>Rashodi za nabavu proizvedene dugotrajne imovine</t>
  </si>
  <si>
    <t>Oprema</t>
  </si>
  <si>
    <t>Uredska oprema i namještaj</t>
  </si>
  <si>
    <t>Komunikacijska oprema</t>
  </si>
  <si>
    <t>Oprema za održavanje i zaštitu</t>
  </si>
  <si>
    <t>Instrumenti, uređaji i strojevi</t>
  </si>
  <si>
    <t>Sportska i glazbena oprema</t>
  </si>
  <si>
    <t>Uređaji, strojevi i oprema za ostale namjene</t>
  </si>
  <si>
    <t>Knjige, umjetnička djela i ostale izložbene vrijednosti</t>
  </si>
  <si>
    <t>Knjige</t>
  </si>
  <si>
    <t>Rashodi za dodatna ulaganja na financijskoj imovini</t>
  </si>
  <si>
    <t>Dodatna ulaganja na građevinskim objektima</t>
  </si>
  <si>
    <t>Građevinski objekti</t>
  </si>
  <si>
    <t xml:space="preserve"> IZVJEŠTAJ O PRIHODIMA  PREMA IZVORIMA FINANCIRANJA</t>
  </si>
  <si>
    <t>Brojčana oznaka i naziv</t>
  </si>
  <si>
    <t>OSTVARENJE/IZVRŠENJE  01-06-2025</t>
  </si>
  <si>
    <t>TEKUĆI PLAN 2023.</t>
  </si>
  <si>
    <t>OSTVARENJE/IZVRŠENJE 01-06-2026</t>
  </si>
  <si>
    <t>INDEKS                                5/2*100</t>
  </si>
  <si>
    <t>INDEKS                                5/4*100</t>
  </si>
  <si>
    <t>1 Opći prihodi i primici</t>
  </si>
  <si>
    <t xml:space="preserve">  11 Opći prihodi i primici</t>
  </si>
  <si>
    <t>3 Vlastiti prihodi</t>
  </si>
  <si>
    <r>
      <rPr>
        <b/>
        <sz val="10"/>
        <rFont val="Arial"/>
        <charset val="238"/>
      </rPr>
      <t xml:space="preserve">  </t>
    </r>
    <r>
      <rPr>
        <sz val="10"/>
        <rFont val="Arial"/>
        <charset val="134"/>
      </rPr>
      <t>32 Vlastiti prihodi</t>
    </r>
  </si>
  <si>
    <t>4 Prihodi za posebne namjene</t>
  </si>
  <si>
    <t>43 Prihodi za posebne namjene-proračunski korisnici</t>
  </si>
  <si>
    <t>44 Decentralizirana sredtva</t>
  </si>
  <si>
    <t>5  Pomoći</t>
  </si>
  <si>
    <t>5.0.111 Ostale pomoći</t>
  </si>
  <si>
    <t>5.6.1001 Fondovi EU</t>
  </si>
  <si>
    <t>5.0.112 Ostale pomoći-proračunski korisnici</t>
  </si>
  <si>
    <t>6 Donacije</t>
  </si>
  <si>
    <t>62 Donacije-proračunski korisnici</t>
  </si>
  <si>
    <t>65 Prihodi prema posebni propisima</t>
  </si>
  <si>
    <t>72 Prihod od nefin. Im.</t>
  </si>
  <si>
    <t>IZVJEŠTAJ O RASHODIMA PREMA IZVORIMA FINANCIRANJA</t>
  </si>
  <si>
    <t>Izvršenje 01-06 2025.</t>
  </si>
  <si>
    <t xml:space="preserve">Tekući plan </t>
  </si>
  <si>
    <t>Tekući plan 2023.</t>
  </si>
  <si>
    <t>Izvršenje 2026.</t>
  </si>
  <si>
    <t>Indeks                                5/2*100</t>
  </si>
  <si>
    <t>Indeks                                5/4*100</t>
  </si>
  <si>
    <t>5.0,112 Ostale pomoći-proračunski korisnici</t>
  </si>
  <si>
    <t>72 Prihod od nef. Im.</t>
  </si>
  <si>
    <t>IZVJEŠTAJ O RASHODIMA PREMA FUNKCIJSKOJ KLASIFIKACIJI</t>
  </si>
  <si>
    <t>IZVORNI PLAN ILI REBALANS 2024</t>
  </si>
  <si>
    <t>OSTVARENJE/IZVRŠENJE  01-06-2026</t>
  </si>
  <si>
    <t>INDEKS                  5/2*100</t>
  </si>
  <si>
    <t xml:space="preserve">INDEKS            5/4*100               </t>
  </si>
  <si>
    <t>09 Obrazovanje</t>
  </si>
  <si>
    <t>091 Predškolsko i osnovnoškolsko obrazovanje</t>
  </si>
  <si>
    <t>096 Dodatne usluge u obrazovanju</t>
  </si>
  <si>
    <t>098 Usluge u obrazovanju koje nisu drugdje svrstane</t>
  </si>
  <si>
    <t>B. RAČUN FINANCIRANJA PREMA EKONOMSKOJ KLASIFIKACIJI</t>
  </si>
  <si>
    <t>Razred</t>
  </si>
  <si>
    <t>Skupina</t>
  </si>
  <si>
    <t>Naziv</t>
  </si>
  <si>
    <t>IZVORNI PLAN ILI REBALANS 2025.</t>
  </si>
  <si>
    <t xml:space="preserve">TEKUĆI PLAN </t>
  </si>
  <si>
    <t>INDEKS                  5/4*100</t>
  </si>
  <si>
    <t>PRIMICI UKUPNO</t>
  </si>
  <si>
    <t>Primici od financijske imovine i zaduživanja</t>
  </si>
  <si>
    <t>Primici od zaduživanja</t>
  </si>
  <si>
    <t>IZDACI UKUPNO</t>
  </si>
  <si>
    <t>Izdaci za financijsku imovinu i otplate zajmova</t>
  </si>
  <si>
    <t>Izdaci za otplatu glavnice primljenih kredita i zajmova</t>
  </si>
  <si>
    <t>B. RAČUN FINANCIRANJA PREMA IZVORIMA FINANCIRANJA</t>
  </si>
  <si>
    <t>8 Namjenski primici od zaduživanja</t>
  </si>
  <si>
    <t xml:space="preserve">  81 Namjenski primici od zaduživanja</t>
  </si>
  <si>
    <t xml:space="preserve">  31 Vlastiti prihodi</t>
  </si>
  <si>
    <t>II.POSEBNI DIO</t>
  </si>
  <si>
    <t xml:space="preserve"> IZVJEŠTAJ PO PROGRAMSKOJ  KLASIFIKACIJI</t>
  </si>
  <si>
    <t>Šifra</t>
  </si>
  <si>
    <t xml:space="preserve">Naziv </t>
  </si>
  <si>
    <t>INDEKS                   5/2*100</t>
  </si>
  <si>
    <t>INDEKS           5/4*100</t>
  </si>
  <si>
    <t>Korisnik K002</t>
  </si>
  <si>
    <t>Osnovna škola Komin</t>
  </si>
  <si>
    <t>PROGRAM 1206</t>
  </si>
  <si>
    <t>EU projekti UO za obrazovanje, kulutru i sport</t>
  </si>
  <si>
    <t>Tekući projekt T120602</t>
  </si>
  <si>
    <t>Europski socijalni fond-Projekt ZMS-pomoćnik u nastavi</t>
  </si>
  <si>
    <t>Izvor financiranja 1.1.1</t>
  </si>
  <si>
    <t>Opći prihodi i primici</t>
  </si>
  <si>
    <t>Plaće(bruto)</t>
  </si>
  <si>
    <t>Doprinosi za obvezno zdravstveno osiguranje</t>
  </si>
  <si>
    <t>Naknade za prijevoz, za rad na terenu i za odvojen život</t>
  </si>
  <si>
    <t>Ostale naknade iz proračuna</t>
  </si>
  <si>
    <t>Izvor financiranja 5.6.1</t>
  </si>
  <si>
    <t xml:space="preserve"> Fondovi EU</t>
  </si>
  <si>
    <t>5.0.111</t>
  </si>
  <si>
    <t>Pomoći iz DP</t>
  </si>
  <si>
    <t>PROGRAM 1207</t>
  </si>
  <si>
    <t>Zakonski standardi ustanova u obrazovanju</t>
  </si>
  <si>
    <t>Aktivnost A120701</t>
  </si>
  <si>
    <t>Osiguravanje uvjeta rada za redovno poslovanje osnovne škole</t>
  </si>
  <si>
    <t>Naknade za prijevoz, rad na terenu i odvojeni život</t>
  </si>
  <si>
    <t>Stručno usavršavanje zaposlenika</t>
  </si>
  <si>
    <t>Ostale naknade troškova zaposlenima</t>
  </si>
  <si>
    <t xml:space="preserve">Rashodi za materijal </t>
  </si>
  <si>
    <t>Uredski materijal i ostali materijalni rashodi</t>
  </si>
  <si>
    <t>Sitni inventar i auto gume</t>
  </si>
  <si>
    <t>Usluge telefona, pošte i prijevoza</t>
  </si>
  <si>
    <t>Usluge promidžbe i informiranja</t>
  </si>
  <si>
    <t>Zdravstvene i veterinarske usluge</t>
  </si>
  <si>
    <t>Intelektualne i osobne usluge</t>
  </si>
  <si>
    <t>Članarine i norme</t>
  </si>
  <si>
    <t xml:space="preserve"> Financijski rashodi</t>
  </si>
  <si>
    <t>Izvor financiranja 4.4.1</t>
  </si>
  <si>
    <t>Decentralizirana sredstva</t>
  </si>
  <si>
    <t xml:space="preserve">Plaće bruto </t>
  </si>
  <si>
    <t>Izvor financiranja 5.8.1</t>
  </si>
  <si>
    <t>Ostale pomoći proračunski korisnici</t>
  </si>
  <si>
    <t>Stručno usavršavanje zaopslenika</t>
  </si>
  <si>
    <t>Naknade građanima  i kućanstvima iz proračuna</t>
  </si>
  <si>
    <t>Postrojenja i oprema</t>
  </si>
  <si>
    <t>Izvor financiranja 5.8.2</t>
  </si>
  <si>
    <t>Ostale pomoći proračunski korisnici-prenesena sredtva</t>
  </si>
  <si>
    <t>Manjak</t>
  </si>
  <si>
    <t>Aktivnost A120702</t>
  </si>
  <si>
    <t>Investicijska ulaganja u osnovne škole</t>
  </si>
  <si>
    <t>Kapitalni projekt K120703</t>
  </si>
  <si>
    <t>Kapitalna ulaganja u osnovne škole</t>
  </si>
  <si>
    <t>Rashodi za dodatna ulaganja na nefinancijskoj imovini</t>
  </si>
  <si>
    <t>PROGRAM 1208</t>
  </si>
  <si>
    <t>Program ustanova u obrazovanju iznad standarda</t>
  </si>
  <si>
    <t>Aktivnost 120801</t>
  </si>
  <si>
    <t>Poticanje demografskog razvitka</t>
  </si>
  <si>
    <t>Naknade građanima  i kućanstvima u naravi</t>
  </si>
  <si>
    <t>Aktivnost A120803</t>
  </si>
  <si>
    <t>Natjecanja iz znanja učenika</t>
  </si>
  <si>
    <t>Aktivnost A120804</t>
  </si>
  <si>
    <t>Financiranje školskih projekata</t>
  </si>
  <si>
    <t>Izvor 1.1.1</t>
  </si>
  <si>
    <t>Aktivnost A120808</t>
  </si>
  <si>
    <t>Nabava udžbenika za učenike osnovnih škola</t>
  </si>
  <si>
    <t>Aktivnost A120809</t>
  </si>
  <si>
    <t>Programi školskog kurikuluma</t>
  </si>
  <si>
    <t>Aktivnost A120810</t>
  </si>
  <si>
    <t>Ostale aktivnosti osnovnih škola</t>
  </si>
  <si>
    <t>Izvor financiranja 4.3.1</t>
  </si>
  <si>
    <t>Prihodi za posebne namjene proračunski korisnici</t>
  </si>
  <si>
    <t>Izvor financiranja 6.2.1</t>
  </si>
  <si>
    <t>Donacije-proračunski korisnici</t>
  </si>
  <si>
    <t xml:space="preserve">Materijalni rashodi </t>
  </si>
  <si>
    <t>Izvor financiranja 6.2.2</t>
  </si>
  <si>
    <t>Donacije-proračunski korisnici-prenesena sredstva</t>
  </si>
  <si>
    <t>Aktivnost A120811</t>
  </si>
  <si>
    <t>Dodatne djelatnosti osnovnih škola</t>
  </si>
  <si>
    <t>Izvor financiranja 3.2.1</t>
  </si>
  <si>
    <t>Vlastiti prihodi- proračunski korisnici</t>
  </si>
  <si>
    <t>Izvor financiranja 3.2.2</t>
  </si>
  <si>
    <t>Vlastiti prihodi proračunski korisnici-prenesena sredstva</t>
  </si>
  <si>
    <t>Izvor financiranja 7.2.1</t>
  </si>
  <si>
    <t>Prihodi od prodaje ili zamjene nefinancijske imovine PK</t>
  </si>
  <si>
    <t>Stambeni objekti za zaposlene</t>
  </si>
  <si>
    <t>Aktivnost A120818</t>
  </si>
  <si>
    <t>Organizacija prehrane u osnovnim školama</t>
  </si>
  <si>
    <t>Izvor 5.8.1</t>
  </si>
  <si>
    <t>Aktivnost A120819</t>
  </si>
  <si>
    <t>Opskrba školskih ustanova higijenskim potrepštinama za učenice osnovnih škola</t>
  </si>
  <si>
    <t xml:space="preserve">Izvor </t>
  </si>
  <si>
    <t>5.8.1</t>
  </si>
  <si>
    <t>Tekući projekt T120802</t>
  </si>
  <si>
    <t>Produženi boravak</t>
  </si>
  <si>
    <t>Izvor financiranja 5.2.1</t>
  </si>
  <si>
    <t>Ostale pomoći</t>
  </si>
  <si>
    <t>Tekući projekt T120708</t>
  </si>
  <si>
    <t>Školska shema voća i mlijeka</t>
  </si>
  <si>
    <t>Fondovi EU</t>
  </si>
  <si>
    <t xml:space="preserve">Izvor financiranja 1.1.1 </t>
  </si>
  <si>
    <t xml:space="preserve">322 Rashodi za materijal i energiju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</si>
</sst>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charset val="238"/>
      <scheme val="minor"/>
    </font>
    <font>
      <b/>
      <sz val="12"/>
      <color indexed="8"/>
      <name val="Arial"/>
      <charset val="238"/>
    </font>
    <font>
      <b/>
      <sz val="14"/>
      <color indexed="8"/>
      <name val="Arial"/>
      <charset val="238"/>
    </font>
    <font>
      <sz val="10"/>
      <color indexed="8"/>
      <name val="Arial"/>
      <charset val="238"/>
    </font>
    <font>
      <b/>
      <sz val="10"/>
      <color indexed="8"/>
      <name val="Arial"/>
      <charset val="238"/>
    </font>
    <font>
      <b/>
      <sz val="10"/>
      <color indexed="8"/>
      <name val="Arial"/>
      <charset val="134"/>
    </font>
    <font>
      <i/>
      <sz val="10"/>
      <color indexed="8"/>
      <name val="Arial"/>
      <charset val="238"/>
    </font>
    <font>
      <sz val="10"/>
      <color theme="1"/>
      <name val="Arial"/>
      <charset val="238"/>
    </font>
    <font>
      <sz val="10"/>
      <name val="Arial"/>
      <charset val="238"/>
    </font>
    <font>
      <sz val="10"/>
      <color indexed="8"/>
      <name val="Arial"/>
      <charset val="134"/>
    </font>
    <font>
      <b/>
      <sz val="10"/>
      <name val="Arial"/>
      <charset val="238"/>
    </font>
    <font>
      <sz val="10"/>
      <name val="Arial"/>
      <charset val="134"/>
    </font>
    <font>
      <b/>
      <sz val="10"/>
      <name val="Arial"/>
      <charset val="134"/>
    </font>
    <font>
      <i/>
      <sz val="10"/>
      <name val="Arial"/>
      <charset val="238"/>
    </font>
    <font>
      <sz val="12"/>
      <color indexed="8"/>
      <name val="Arial"/>
      <charset val="238"/>
    </font>
    <font>
      <sz val="12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b/>
      <sz val="10"/>
      <color theme="1"/>
      <name val="Arial"/>
      <charset val="238"/>
    </font>
    <font>
      <b/>
      <sz val="11"/>
      <color indexed="8"/>
      <name val="Calibri"/>
      <charset val="238"/>
      <scheme val="minor"/>
    </font>
    <font>
      <sz val="11"/>
      <color indexed="8"/>
      <name val="Calibri"/>
      <charset val="238"/>
      <scheme val="minor"/>
    </font>
    <font>
      <sz val="8"/>
      <color theme="1"/>
      <name val="Calibri"/>
      <charset val="238"/>
      <scheme val="minor"/>
    </font>
    <font>
      <b/>
      <sz val="9"/>
      <color indexed="8"/>
      <name val="Arial"/>
      <charset val="238"/>
    </font>
    <font>
      <b/>
      <sz val="11"/>
      <color indexed="8"/>
      <name val="Arial"/>
      <charset val="238"/>
    </font>
    <font>
      <b/>
      <sz val="10"/>
      <color theme="1"/>
      <name val="Calibri"/>
      <charset val="238"/>
      <scheme val="minor"/>
    </font>
    <font>
      <b/>
      <sz val="8"/>
      <color indexed="8"/>
      <name val="Arial"/>
      <charset val="238"/>
    </font>
    <font>
      <sz val="14"/>
      <color indexed="8"/>
      <name val="Arial"/>
      <charset val="238"/>
    </font>
    <font>
      <b/>
      <sz val="12"/>
      <name val="Arial"/>
      <charset val="238"/>
    </font>
    <font>
      <sz val="12"/>
      <name val="Arial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8">
    <xf numFmtId="0" fontId="0" fillId="0" borderId="0" xfId="0"/>
    <xf numFmtId="0" fontId="0" fillId="2" borderId="0" xfId="0" applyFill="1"/>
    <xf numFmtId="0" fontId="0" fillId="0" borderId="1" xfId="0" applyBorder="1"/>
    <xf numFmtId="0" fontId="0" fillId="3" borderId="0" xfId="0" applyFill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3" fontId="5" fillId="5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left" vertical="center" wrapText="1"/>
    </xf>
    <xf numFmtId="3" fontId="5" fillId="6" borderId="3" xfId="0" applyNumberFormat="1" applyFont="1" applyFill="1" applyBorder="1" applyAlignment="1">
      <alignment horizontal="right"/>
    </xf>
    <xf numFmtId="0" fontId="3" fillId="6" borderId="3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left" vertical="center" wrapText="1"/>
    </xf>
    <xf numFmtId="3" fontId="3" fillId="7" borderId="3" xfId="0" applyNumberFormat="1" applyFont="1" applyFill="1" applyBorder="1" applyAlignment="1">
      <alignment horizontal="right"/>
    </xf>
    <xf numFmtId="0" fontId="3" fillId="7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left" vertical="center" wrapText="1"/>
    </xf>
    <xf numFmtId="3" fontId="3" fillId="8" borderId="3" xfId="0" applyNumberFormat="1" applyFont="1" applyFill="1" applyBorder="1" applyAlignment="1">
      <alignment horizontal="right"/>
    </xf>
    <xf numFmtId="0" fontId="3" fillId="8" borderId="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7" xfId="0" applyFont="1" applyFill="1" applyBorder="1" applyAlignment="1">
      <alignment horizontal="left" vertical="center" wrapText="1"/>
    </xf>
    <xf numFmtId="3" fontId="3" fillId="9" borderId="3" xfId="0" applyNumberFormat="1" applyFont="1" applyFill="1" applyBorder="1" applyAlignment="1">
      <alignment horizontal="right"/>
    </xf>
    <xf numFmtId="0" fontId="3" fillId="9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3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3" fontId="3" fillId="2" borderId="3" xfId="0" applyNumberFormat="1" applyFont="1" applyFill="1" applyBorder="1" applyAlignment="1">
      <alignment horizontal="right"/>
    </xf>
    <xf numFmtId="0" fontId="3" fillId="2" borderId="1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7" fillId="7" borderId="12" xfId="0" applyFont="1" applyFill="1" applyBorder="1" applyAlignment="1">
      <alignment horizontal="left" vertical="center" indent="1"/>
    </xf>
    <xf numFmtId="0" fontId="7" fillId="7" borderId="12" xfId="0" applyFont="1" applyFill="1" applyBorder="1" applyAlignment="1">
      <alignment horizontal="left" vertical="center" wrapText="1" indent="1"/>
    </xf>
    <xf numFmtId="0" fontId="7" fillId="7" borderId="3" xfId="0" applyFont="1" applyFill="1" applyBorder="1" applyAlignment="1">
      <alignment horizontal="left" vertical="center" wrapText="1"/>
    </xf>
    <xf numFmtId="3" fontId="7" fillId="7" borderId="3" xfId="0" applyNumberFormat="1" applyFont="1" applyFill="1" applyBorder="1" applyAlignment="1">
      <alignment horizontal="right"/>
    </xf>
    <xf numFmtId="0" fontId="3" fillId="8" borderId="8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 wrapText="1"/>
    </xf>
    <xf numFmtId="0" fontId="3" fillId="8" borderId="7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3" fontId="4" fillId="5" borderId="3" xfId="0" applyNumberFormat="1" applyFont="1" applyFill="1" applyBorder="1" applyAlignment="1">
      <alignment horizontal="right"/>
    </xf>
    <xf numFmtId="3" fontId="4" fillId="6" borderId="3" xfId="0" applyNumberFormat="1" applyFont="1" applyFill="1" applyBorder="1" applyAlignment="1">
      <alignment horizontal="right"/>
    </xf>
    <xf numFmtId="0" fontId="3" fillId="7" borderId="3" xfId="0" applyFont="1" applyFill="1" applyBorder="1" applyAlignment="1">
      <alignment horizontal="left" vertical="center" wrapText="1"/>
    </xf>
    <xf numFmtId="0" fontId="3" fillId="8" borderId="8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left" vertical="center" wrapText="1" indent="1"/>
    </xf>
    <xf numFmtId="0" fontId="3" fillId="9" borderId="1" xfId="0" applyFont="1" applyFill="1" applyBorder="1" applyAlignment="1">
      <alignment horizontal="left" vertical="center" wrapText="1" indent="1"/>
    </xf>
    <xf numFmtId="0" fontId="3" fillId="9" borderId="7" xfId="0" applyFont="1" applyFill="1" applyBorder="1" applyAlignment="1">
      <alignment horizontal="left" vertical="center" wrapText="1" indent="1"/>
    </xf>
    <xf numFmtId="0" fontId="3" fillId="9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 indent="1"/>
    </xf>
    <xf numFmtId="0" fontId="3" fillId="3" borderId="5" xfId="0" applyFont="1" applyFill="1" applyBorder="1" applyAlignment="1">
      <alignment horizontal="left" vertical="center" wrapText="1" indent="1"/>
    </xf>
    <xf numFmtId="0" fontId="3" fillId="3" borderId="6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5" xfId="0" applyFont="1" applyFill="1" applyBorder="1" applyAlignment="1">
      <alignment horizontal="left" vertical="center" wrapText="1" indent="1"/>
    </xf>
    <xf numFmtId="0" fontId="3" fillId="2" borderId="6" xfId="0" applyFont="1" applyFill="1" applyBorder="1" applyAlignment="1">
      <alignment horizontal="left" vertical="center" wrapText="1" indent="1"/>
    </xf>
    <xf numFmtId="0" fontId="3" fillId="3" borderId="8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3" borderId="7" xfId="0" applyFont="1" applyFill="1" applyBorder="1" applyAlignment="1">
      <alignment horizontal="left" vertical="center" wrapText="1" indent="1"/>
    </xf>
    <xf numFmtId="0" fontId="3" fillId="2" borderId="10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1"/>
    </xf>
    <xf numFmtId="0" fontId="3" fillId="2" borderId="11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 indent="1"/>
    </xf>
    <xf numFmtId="0" fontId="8" fillId="3" borderId="5" xfId="0" applyFont="1" applyFill="1" applyBorder="1" applyAlignment="1">
      <alignment horizontal="left" vertical="center" wrapText="1" indent="1"/>
    </xf>
    <xf numFmtId="0" fontId="8" fillId="3" borderId="6" xfId="0" applyFont="1" applyFill="1" applyBorder="1" applyAlignment="1">
      <alignment horizontal="left" vertical="center" wrapText="1" indent="1"/>
    </xf>
    <xf numFmtId="0" fontId="8" fillId="3" borderId="7" xfId="0" applyFont="1" applyFill="1" applyBorder="1" applyAlignment="1">
      <alignment horizontal="left" vertical="center" wrapText="1"/>
    </xf>
    <xf numFmtId="3" fontId="8" fillId="3" borderId="3" xfId="0" applyNumberFormat="1" applyFont="1" applyFill="1" applyBorder="1" applyAlignment="1">
      <alignment horizontal="right"/>
    </xf>
    <xf numFmtId="0" fontId="8" fillId="2" borderId="4" xfId="0" applyFont="1" applyFill="1" applyBorder="1" applyAlignment="1">
      <alignment horizontal="left" vertical="center" wrapText="1" indent="1"/>
    </xf>
    <xf numFmtId="0" fontId="8" fillId="2" borderId="5" xfId="0" applyFont="1" applyFill="1" applyBorder="1" applyAlignment="1">
      <alignment horizontal="left" vertical="center" wrapText="1" indent="1"/>
    </xf>
    <xf numFmtId="0" fontId="8" fillId="2" borderId="6" xfId="0" applyFont="1" applyFill="1" applyBorder="1" applyAlignment="1">
      <alignment horizontal="left" vertical="center" wrapText="1" indent="1"/>
    </xf>
    <xf numFmtId="0" fontId="8" fillId="2" borderId="7" xfId="0" applyFont="1" applyFill="1" applyBorder="1" applyAlignment="1">
      <alignment horizontal="left" vertical="center" wrapText="1"/>
    </xf>
    <xf numFmtId="3" fontId="8" fillId="2" borderId="3" xfId="0" applyNumberFormat="1" applyFont="1" applyFill="1" applyBorder="1" applyAlignment="1">
      <alignment horizontal="right"/>
    </xf>
    <xf numFmtId="0" fontId="3" fillId="3" borderId="13" xfId="0" applyFont="1" applyFill="1" applyBorder="1" applyAlignment="1">
      <alignment horizontal="left" vertical="center" wrapText="1" indent="1"/>
    </xf>
    <xf numFmtId="0" fontId="3" fillId="3" borderId="14" xfId="0" applyFont="1" applyFill="1" applyBorder="1" applyAlignment="1">
      <alignment horizontal="left" vertical="center" wrapText="1" indent="1"/>
    </xf>
    <xf numFmtId="0" fontId="3" fillId="3" borderId="15" xfId="0" applyFont="1" applyFill="1" applyBorder="1" applyAlignment="1">
      <alignment horizontal="left" vertical="center" wrapText="1" indent="1"/>
    </xf>
    <xf numFmtId="0" fontId="3" fillId="2" borderId="13" xfId="0" applyFont="1" applyFill="1" applyBorder="1" applyAlignment="1">
      <alignment horizontal="left" vertical="center" wrapText="1" indent="1"/>
    </xf>
    <xf numFmtId="0" fontId="3" fillId="2" borderId="14" xfId="0" applyFont="1" applyFill="1" applyBorder="1" applyAlignment="1">
      <alignment horizontal="left" vertical="center" wrapText="1" indent="1"/>
    </xf>
    <xf numFmtId="0" fontId="3" fillId="2" borderId="15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7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horizontal="left" vertical="center" wrapText="1"/>
    </xf>
    <xf numFmtId="0" fontId="3" fillId="8" borderId="5" xfId="0" applyFont="1" applyFill="1" applyBorder="1" applyAlignment="1">
      <alignment horizontal="left" vertical="center" wrapText="1" indent="1"/>
    </xf>
    <xf numFmtId="0" fontId="3" fillId="8" borderId="6" xfId="0" applyFont="1" applyFill="1" applyBorder="1" applyAlignment="1">
      <alignment horizontal="left" vertical="center" wrapText="1" indent="1"/>
    </xf>
    <xf numFmtId="0" fontId="3" fillId="2" borderId="13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 indent="1"/>
    </xf>
    <xf numFmtId="0" fontId="3" fillId="8" borderId="7" xfId="0" applyFont="1" applyFill="1" applyBorder="1" applyAlignment="1">
      <alignment horizontal="left" vertical="center" wrapText="1" indent="1"/>
    </xf>
    <xf numFmtId="0" fontId="8" fillId="8" borderId="3" xfId="0" applyFont="1" applyFill="1" applyBorder="1" applyAlignment="1">
      <alignment vertical="center" wrapText="1"/>
    </xf>
    <xf numFmtId="0" fontId="8" fillId="9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3" fontId="3" fillId="3" borderId="3" xfId="0" applyNumberFormat="1" applyFont="1" applyFill="1" applyBorder="1"/>
    <xf numFmtId="0" fontId="5" fillId="6" borderId="13" xfId="0" applyFont="1" applyFill="1" applyBorder="1" applyAlignment="1">
      <alignment horizontal="left" vertical="center" wrapText="1" indent="1"/>
    </xf>
    <xf numFmtId="0" fontId="5" fillId="6" borderId="14" xfId="0" applyFont="1" applyFill="1" applyBorder="1" applyAlignment="1">
      <alignment horizontal="left" vertical="center" wrapText="1" indent="1"/>
    </xf>
    <xf numFmtId="0" fontId="5" fillId="6" borderId="15" xfId="0" applyFont="1" applyFill="1" applyBorder="1" applyAlignment="1">
      <alignment horizontal="left" vertical="center" wrapText="1" indent="1"/>
    </xf>
    <xf numFmtId="0" fontId="5" fillId="6" borderId="3" xfId="0" applyFont="1" applyFill="1" applyBorder="1" applyAlignment="1">
      <alignment horizontal="left" vertical="center" wrapText="1"/>
    </xf>
    <xf numFmtId="0" fontId="3" fillId="7" borderId="8" xfId="0" applyFont="1" applyFill="1" applyBorder="1" applyAlignment="1">
      <alignment horizontal="left" vertical="center" wrapText="1" indent="1"/>
    </xf>
    <xf numFmtId="0" fontId="3" fillId="7" borderId="1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9" fillId="7" borderId="3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vertical="center" wrapText="1"/>
    </xf>
    <xf numFmtId="0" fontId="10" fillId="6" borderId="3" xfId="0" applyFont="1" applyFill="1" applyBorder="1" applyAlignment="1">
      <alignment vertical="center" wrapText="1"/>
    </xf>
    <xf numFmtId="0" fontId="8" fillId="7" borderId="3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horizontal="left" vertical="center" wrapText="1" indent="1"/>
    </xf>
    <xf numFmtId="0" fontId="11" fillId="8" borderId="7" xfId="0" applyFont="1" applyFill="1" applyBorder="1" applyAlignment="1">
      <alignment vertical="center" wrapText="1"/>
    </xf>
    <xf numFmtId="0" fontId="11" fillId="9" borderId="3" xfId="0" applyFont="1" applyFill="1" applyBorder="1" applyAlignment="1">
      <alignment horizontal="left" vertical="center" wrapText="1"/>
    </xf>
    <xf numFmtId="0" fontId="0" fillId="9" borderId="0" xfId="0" applyFill="1"/>
    <xf numFmtId="0" fontId="12" fillId="7" borderId="3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horizontal="left" vertical="center" wrapText="1" indent="1"/>
    </xf>
    <xf numFmtId="0" fontId="8" fillId="3" borderId="1" xfId="0" applyFont="1" applyFill="1" applyBorder="1" applyAlignment="1">
      <alignment horizontal="left" vertical="center" wrapText="1" indent="1"/>
    </xf>
    <xf numFmtId="0" fontId="8" fillId="3" borderId="7" xfId="0" applyFont="1" applyFill="1" applyBorder="1" applyAlignment="1">
      <alignment horizontal="left" vertical="center" wrapText="1" indent="1"/>
    </xf>
    <xf numFmtId="0" fontId="12" fillId="6" borderId="3" xfId="0" applyFont="1" applyFill="1" applyBorder="1" applyAlignment="1">
      <alignment vertical="center" wrapText="1"/>
    </xf>
    <xf numFmtId="0" fontId="3" fillId="8" borderId="4" xfId="0" applyFont="1" applyFill="1" applyBorder="1" applyAlignment="1">
      <alignment horizontal="left" vertical="center" wrapText="1" indent="1"/>
    </xf>
    <xf numFmtId="0" fontId="8" fillId="8" borderId="7" xfId="0" applyFont="1" applyFill="1" applyBorder="1" applyAlignment="1">
      <alignment vertical="center" wrapText="1"/>
    </xf>
    <xf numFmtId="0" fontId="8" fillId="9" borderId="7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3" fontId="3" fillId="6" borderId="3" xfId="0" applyNumberFormat="1" applyFont="1" applyFill="1" applyBorder="1" applyAlignment="1">
      <alignment horizontal="right"/>
    </xf>
    <xf numFmtId="0" fontId="11" fillId="7" borderId="3" xfId="0" applyFont="1" applyFill="1" applyBorder="1" applyAlignment="1">
      <alignment vertical="center" wrapText="1"/>
    </xf>
    <xf numFmtId="0" fontId="9" fillId="8" borderId="8" xfId="0" applyFont="1" applyFill="1" applyBorder="1" applyAlignment="1">
      <alignment horizontal="left" vertical="center" wrapText="1" indent="1"/>
    </xf>
    <xf numFmtId="0" fontId="9" fillId="8" borderId="1" xfId="0" applyFont="1" applyFill="1" applyBorder="1" applyAlignment="1">
      <alignment horizontal="left" vertical="center" wrapText="1" indent="1"/>
    </xf>
    <xf numFmtId="0" fontId="9" fillId="8" borderId="7" xfId="0" applyFont="1" applyFill="1" applyBorder="1" applyAlignment="1">
      <alignment horizontal="left" vertical="center" wrapText="1" indent="1"/>
    </xf>
    <xf numFmtId="0" fontId="11" fillId="8" borderId="3" xfId="0" applyFont="1" applyFill="1" applyBorder="1" applyAlignment="1">
      <alignment vertical="center" wrapText="1"/>
    </xf>
    <xf numFmtId="0" fontId="9" fillId="9" borderId="8" xfId="0" applyFont="1" applyFill="1" applyBorder="1" applyAlignment="1">
      <alignment horizontal="left" vertical="center" wrapText="1" indent="1"/>
    </xf>
    <xf numFmtId="0" fontId="9" fillId="9" borderId="1" xfId="0" applyFont="1" applyFill="1" applyBorder="1" applyAlignment="1">
      <alignment horizontal="left" vertical="center" wrapText="1" indent="1"/>
    </xf>
    <xf numFmtId="0" fontId="9" fillId="9" borderId="7" xfId="0" applyFont="1" applyFill="1" applyBorder="1" applyAlignment="1">
      <alignment horizontal="left" vertical="center" wrapText="1" indent="1"/>
    </xf>
    <xf numFmtId="0" fontId="11" fillId="9" borderId="3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horizontal="left" vertical="center" wrapText="1" indent="1"/>
    </xf>
    <xf numFmtId="0" fontId="9" fillId="3" borderId="1" xfId="0" applyFont="1" applyFill="1" applyBorder="1" applyAlignment="1">
      <alignment horizontal="left" vertical="center" wrapText="1" indent="1"/>
    </xf>
    <xf numFmtId="0" fontId="9" fillId="3" borderId="7" xfId="0" applyFont="1" applyFill="1" applyBorder="1" applyAlignment="1">
      <alignment horizontal="left" vertical="center" wrapText="1" indent="1"/>
    </xf>
    <xf numFmtId="0" fontId="9" fillId="2" borderId="8" xfId="0" applyFont="1" applyFill="1" applyBorder="1" applyAlignment="1">
      <alignment horizontal="left" vertical="center" wrapText="1" indent="1"/>
    </xf>
    <xf numFmtId="0" fontId="9" fillId="2" borderId="1" xfId="0" applyFont="1" applyFill="1" applyBorder="1" applyAlignment="1">
      <alignment horizontal="left" vertical="center" wrapText="1" indent="1"/>
    </xf>
    <xf numFmtId="0" fontId="9" fillId="2" borderId="7" xfId="0" applyFont="1" applyFill="1" applyBorder="1" applyAlignment="1">
      <alignment horizontal="left" vertical="center" wrapText="1" indent="1"/>
    </xf>
    <xf numFmtId="0" fontId="9" fillId="9" borderId="4" xfId="0" applyFont="1" applyFill="1" applyBorder="1" applyAlignment="1">
      <alignment horizontal="left" vertical="center" wrapText="1" indent="1"/>
    </xf>
    <xf numFmtId="0" fontId="9" fillId="9" borderId="5" xfId="0" applyFont="1" applyFill="1" applyBorder="1" applyAlignment="1">
      <alignment horizontal="left" vertical="center" wrapText="1" indent="1"/>
    </xf>
    <xf numFmtId="0" fontId="9" fillId="9" borderId="6" xfId="0" applyFont="1" applyFill="1" applyBorder="1" applyAlignment="1">
      <alignment horizontal="left" vertical="center" wrapText="1" indent="1"/>
    </xf>
    <xf numFmtId="0" fontId="11" fillId="9" borderId="7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horizontal="left" vertical="center" wrapText="1" indent="1"/>
    </xf>
    <xf numFmtId="0" fontId="9" fillId="3" borderId="5" xfId="0" applyFont="1" applyFill="1" applyBorder="1" applyAlignment="1">
      <alignment horizontal="left" vertical="center" wrapText="1" indent="1"/>
    </xf>
    <xf numFmtId="0" fontId="9" fillId="3" borderId="6" xfId="0" applyFont="1" applyFill="1" applyBorder="1" applyAlignment="1">
      <alignment horizontal="left" vertical="center" wrapText="1" indent="1"/>
    </xf>
    <xf numFmtId="3" fontId="0" fillId="0" borderId="0" xfId="0" applyNumberFormat="1"/>
    <xf numFmtId="0" fontId="9" fillId="2" borderId="4" xfId="0" applyFont="1" applyFill="1" applyBorder="1" applyAlignment="1">
      <alignment horizontal="left" vertical="center" wrapText="1" indent="1"/>
    </xf>
    <xf numFmtId="0" fontId="9" fillId="2" borderId="5" xfId="0" applyFont="1" applyFill="1" applyBorder="1" applyAlignment="1">
      <alignment horizontal="left" vertical="center" wrapText="1" indent="1"/>
    </xf>
    <xf numFmtId="0" fontId="9" fillId="2" borderId="6" xfId="0" applyFont="1" applyFill="1" applyBorder="1" applyAlignment="1">
      <alignment horizontal="left" vertical="center" wrapText="1" indent="1"/>
    </xf>
    <xf numFmtId="0" fontId="11" fillId="2" borderId="7" xfId="0" applyFont="1" applyFill="1" applyBorder="1" applyAlignment="1">
      <alignment vertical="center" wrapText="1"/>
    </xf>
    <xf numFmtId="0" fontId="9" fillId="9" borderId="13" xfId="0" applyFont="1" applyFill="1" applyBorder="1" applyAlignment="1">
      <alignment horizontal="left" vertical="center" wrapText="1" indent="1"/>
    </xf>
    <xf numFmtId="0" fontId="9" fillId="9" borderId="14" xfId="0" applyFont="1" applyFill="1" applyBorder="1" applyAlignment="1">
      <alignment horizontal="left" vertical="center" wrapText="1" indent="1"/>
    </xf>
    <xf numFmtId="0" fontId="9" fillId="9" borderId="15" xfId="0" applyFont="1" applyFill="1" applyBorder="1" applyAlignment="1">
      <alignment horizontal="left" vertical="center" wrapText="1" indent="1"/>
    </xf>
    <xf numFmtId="3" fontId="9" fillId="2" borderId="3" xfId="0" applyNumberFormat="1" applyFont="1" applyFill="1" applyBorder="1" applyAlignment="1">
      <alignment horizontal="right"/>
    </xf>
    <xf numFmtId="0" fontId="9" fillId="2" borderId="13" xfId="0" applyFont="1" applyFill="1" applyBorder="1" applyAlignment="1">
      <alignment horizontal="left" vertical="center" wrapText="1" indent="1"/>
    </xf>
    <xf numFmtId="0" fontId="9" fillId="2" borderId="14" xfId="0" applyFont="1" applyFill="1" applyBorder="1" applyAlignment="1">
      <alignment horizontal="left" vertical="center" wrapText="1" indent="1"/>
    </xf>
    <xf numFmtId="0" fontId="9" fillId="2" borderId="15" xfId="0" applyFont="1" applyFill="1" applyBorder="1" applyAlignment="1">
      <alignment horizontal="left" vertical="center" wrapText="1" indent="1"/>
    </xf>
    <xf numFmtId="0" fontId="11" fillId="3" borderId="7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9" fillId="3" borderId="13" xfId="0" applyFont="1" applyFill="1" applyBorder="1" applyAlignment="1">
      <alignment horizontal="left" vertical="center" wrapText="1" indent="1"/>
    </xf>
    <xf numFmtId="0" fontId="9" fillId="3" borderId="14" xfId="0" applyFont="1" applyFill="1" applyBorder="1" applyAlignment="1">
      <alignment horizontal="left" vertical="center" wrapText="1" indent="1"/>
    </xf>
    <xf numFmtId="0" fontId="11" fillId="3" borderId="3" xfId="0" applyFont="1" applyFill="1" applyBorder="1" applyAlignment="1">
      <alignment vertical="center" wrapText="1"/>
    </xf>
    <xf numFmtId="3" fontId="3" fillId="3" borderId="7" xfId="0" applyNumberFormat="1" applyFont="1" applyFill="1" applyBorder="1" applyAlignment="1">
      <alignment horizontal="right"/>
    </xf>
    <xf numFmtId="0" fontId="11" fillId="2" borderId="15" xfId="0" applyFont="1" applyFill="1" applyBorder="1" applyAlignment="1">
      <alignment vertical="center" wrapText="1"/>
    </xf>
    <xf numFmtId="0" fontId="9" fillId="3" borderId="15" xfId="0" applyFont="1" applyFill="1" applyBorder="1" applyAlignment="1">
      <alignment horizontal="left" vertical="center" wrapText="1" indent="1"/>
    </xf>
    <xf numFmtId="3" fontId="0" fillId="3" borderId="3" xfId="0" applyNumberFormat="1" applyFill="1" applyBorder="1"/>
    <xf numFmtId="0" fontId="5" fillId="7" borderId="7" xfId="0" applyFont="1" applyFill="1" applyBorder="1" applyAlignment="1">
      <alignment horizontal="left" vertical="center" wrapText="1" indent="1"/>
    </xf>
    <xf numFmtId="0" fontId="8" fillId="7" borderId="7" xfId="0" applyFont="1" applyFill="1" applyBorder="1" applyAlignment="1">
      <alignment vertical="center" wrapText="1"/>
    </xf>
    <xf numFmtId="0" fontId="3" fillId="10" borderId="3" xfId="0" applyFont="1" applyFill="1" applyBorder="1" applyAlignment="1">
      <alignment horizontal="center" vertical="center" wrapText="1"/>
    </xf>
    <xf numFmtId="3" fontId="9" fillId="7" borderId="3" xfId="0" applyNumberFormat="1" applyFont="1" applyFill="1" applyBorder="1" applyAlignment="1">
      <alignment horizontal="right"/>
    </xf>
    <xf numFmtId="0" fontId="9" fillId="2" borderId="13" xfId="0" applyFont="1" applyFill="1" applyBorder="1" applyAlignment="1">
      <alignment horizontal="left" vertical="center" wrapText="1"/>
    </xf>
    <xf numFmtId="3" fontId="9" fillId="8" borderId="3" xfId="0" applyNumberFormat="1" applyFont="1" applyFill="1" applyBorder="1" applyAlignment="1">
      <alignment horizontal="right"/>
    </xf>
    <xf numFmtId="3" fontId="9" fillId="9" borderId="3" xfId="0" applyNumberFormat="1" applyFont="1" applyFill="1" applyBorder="1" applyAlignment="1">
      <alignment horizontal="right"/>
    </xf>
    <xf numFmtId="0" fontId="9" fillId="3" borderId="3" xfId="0" applyFont="1" applyFill="1" applyBorder="1" applyAlignment="1">
      <alignment horizontal="left" vertical="center" wrapText="1" indent="1"/>
    </xf>
    <xf numFmtId="3" fontId="9" fillId="3" borderId="3" xfId="0" applyNumberFormat="1" applyFont="1" applyFill="1" applyBorder="1" applyAlignment="1">
      <alignment horizontal="right"/>
    </xf>
    <xf numFmtId="0" fontId="9" fillId="2" borderId="3" xfId="0" applyFont="1" applyFill="1" applyBorder="1" applyAlignment="1">
      <alignment horizontal="left" vertical="center" wrapText="1" indent="1"/>
    </xf>
    <xf numFmtId="0" fontId="11" fillId="2" borderId="3" xfId="0" applyFont="1" applyFill="1" applyBorder="1" applyAlignment="1">
      <alignment vertical="center" wrapText="1"/>
    </xf>
    <xf numFmtId="0" fontId="0" fillId="0" borderId="3" xfId="0" applyBorder="1"/>
    <xf numFmtId="0" fontId="4" fillId="2" borderId="7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3" fontId="3" fillId="2" borderId="7" xfId="0" applyNumberFormat="1" applyFont="1" applyFill="1" applyBorder="1" applyAlignment="1">
      <alignment horizontal="right"/>
    </xf>
    <xf numFmtId="0" fontId="13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horizontal="left" vertical="center"/>
    </xf>
    <xf numFmtId="3" fontId="3" fillId="2" borderId="3" xfId="0" applyNumberFormat="1" applyFont="1" applyFill="1" applyBorder="1" applyAlignment="1">
      <alignment horizontal="right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0" fillId="6" borderId="3" xfId="0" applyFont="1" applyFill="1" applyBorder="1" applyAlignment="1">
      <alignment horizontal="left" vertical="center" wrapText="1"/>
    </xf>
    <xf numFmtId="3" fontId="4" fillId="6" borderId="7" xfId="0" applyNumberFormat="1" applyFont="1" applyFill="1" applyBorder="1" applyAlignment="1">
      <alignment horizontal="right"/>
    </xf>
    <xf numFmtId="0" fontId="10" fillId="11" borderId="3" xfId="0" applyFont="1" applyFill="1" applyBorder="1" applyAlignment="1">
      <alignment horizontal="left" vertical="center" wrapText="1"/>
    </xf>
    <xf numFmtId="3" fontId="4" fillId="11" borderId="7" xfId="0" applyNumberFormat="1" applyFont="1" applyFill="1" applyBorder="1" applyAlignment="1">
      <alignment horizontal="right"/>
    </xf>
    <xf numFmtId="3" fontId="4" fillId="11" borderId="3" xfId="0" applyNumberFormat="1" applyFont="1" applyFill="1" applyBorder="1" applyAlignment="1">
      <alignment horizontal="right"/>
    </xf>
    <xf numFmtId="0" fontId="8" fillId="2" borderId="3" xfId="0" applyFont="1" applyFill="1" applyBorder="1" applyAlignment="1">
      <alignment horizontal="left" vertical="center"/>
    </xf>
    <xf numFmtId="3" fontId="4" fillId="6" borderId="7" xfId="0" applyNumberFormat="1" applyFont="1" applyFill="1" applyBorder="1" applyAlignment="1">
      <alignment horizontal="center" vertical="center" wrapText="1"/>
    </xf>
    <xf numFmtId="3" fontId="4" fillId="6" borderId="3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vertical="center" wrapText="1"/>
    </xf>
    <xf numFmtId="3" fontId="4" fillId="3" borderId="7" xfId="0" applyNumberFormat="1" applyFont="1" applyFill="1" applyBorder="1" applyAlignment="1">
      <alignment horizontal="right"/>
    </xf>
    <xf numFmtId="3" fontId="4" fillId="3" borderId="3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right"/>
    </xf>
    <xf numFmtId="0" fontId="4" fillId="9" borderId="3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0" fillId="11" borderId="0" xfId="0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10" fillId="5" borderId="3" xfId="0" applyFont="1" applyFill="1" applyBorder="1" applyAlignment="1">
      <alignment horizontal="left" vertical="center" wrapText="1"/>
    </xf>
    <xf numFmtId="3" fontId="4" fillId="5" borderId="7" xfId="0" applyNumberFormat="1" applyFont="1" applyFill="1" applyBorder="1" applyAlignment="1">
      <alignment horizontal="right"/>
    </xf>
    <xf numFmtId="3" fontId="4" fillId="5" borderId="3" xfId="0" applyNumberFormat="1" applyFont="1" applyFill="1" applyBorder="1" applyAlignment="1">
      <alignment horizontal="left"/>
    </xf>
    <xf numFmtId="0" fontId="0" fillId="5" borderId="3" xfId="0" applyFill="1" applyBorder="1"/>
    <xf numFmtId="0" fontId="17" fillId="6" borderId="3" xfId="0" applyFont="1" applyFill="1" applyBorder="1" applyAlignment="1">
      <alignment horizontal="left" vertical="center" wrapText="1"/>
    </xf>
    <xf numFmtId="3" fontId="17" fillId="6" borderId="7" xfId="0" applyNumberFormat="1" applyFont="1" applyFill="1" applyBorder="1" applyAlignment="1">
      <alignment horizontal="right"/>
    </xf>
    <xf numFmtId="3" fontId="17" fillId="6" borderId="3" xfId="0" applyNumberFormat="1" applyFont="1" applyFill="1" applyBorder="1" applyAlignment="1">
      <alignment horizontal="left" wrapText="1"/>
    </xf>
    <xf numFmtId="3" fontId="17" fillId="6" borderId="3" xfId="0" applyNumberFormat="1" applyFont="1" applyFill="1" applyBorder="1" applyAlignment="1">
      <alignment horizontal="right"/>
    </xf>
    <xf numFmtId="0" fontId="0" fillId="6" borderId="3" xfId="0" applyFill="1" applyBorder="1"/>
    <xf numFmtId="0" fontId="10" fillId="9" borderId="3" xfId="0" applyFont="1" applyFill="1" applyBorder="1" applyAlignment="1">
      <alignment horizontal="left" vertical="center" wrapText="1"/>
    </xf>
    <xf numFmtId="0" fontId="8" fillId="9" borderId="3" xfId="0" applyFont="1" applyFill="1" applyBorder="1" applyAlignment="1">
      <alignment horizontal="left" vertical="center" wrapText="1"/>
    </xf>
    <xf numFmtId="3" fontId="3" fillId="9" borderId="7" xfId="0" applyNumberFormat="1" applyFont="1" applyFill="1" applyBorder="1" applyAlignment="1">
      <alignment horizontal="right"/>
    </xf>
    <xf numFmtId="3" fontId="3" fillId="9" borderId="3" xfId="0" applyNumberFormat="1" applyFont="1" applyFill="1" applyBorder="1" applyAlignment="1">
      <alignment horizontal="left" wrapText="1"/>
    </xf>
    <xf numFmtId="0" fontId="0" fillId="9" borderId="3" xfId="0" applyFill="1" applyBorder="1"/>
    <xf numFmtId="0" fontId="8" fillId="3" borderId="3" xfId="0" applyFont="1" applyFill="1" applyBorder="1" applyAlignment="1">
      <alignment horizontal="left" vertical="center" wrapText="1"/>
    </xf>
    <xf numFmtId="3" fontId="3" fillId="3" borderId="3" xfId="0" applyNumberFormat="1" applyFont="1" applyFill="1" applyBorder="1" applyAlignment="1">
      <alignment horizontal="left" wrapText="1"/>
    </xf>
    <xf numFmtId="0" fontId="0" fillId="3" borderId="3" xfId="0" applyFill="1" applyBorder="1"/>
    <xf numFmtId="0" fontId="3" fillId="2" borderId="7" xfId="0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left" wrapText="1"/>
    </xf>
    <xf numFmtId="3" fontId="3" fillId="2" borderId="8" xfId="0" applyNumberFormat="1" applyFont="1" applyFill="1" applyBorder="1" applyAlignment="1">
      <alignment horizontal="right"/>
    </xf>
    <xf numFmtId="0" fontId="0" fillId="2" borderId="3" xfId="0" applyFill="1" applyBorder="1"/>
    <xf numFmtId="0" fontId="8" fillId="3" borderId="3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right"/>
    </xf>
    <xf numFmtId="0" fontId="8" fillId="9" borderId="3" xfId="0" applyFont="1" applyFill="1" applyBorder="1" applyAlignment="1">
      <alignment horizontal="left" vertical="center"/>
    </xf>
    <xf numFmtId="0" fontId="11" fillId="9" borderId="3" xfId="0" applyFont="1" applyFill="1" applyBorder="1" applyAlignment="1">
      <alignment horizontal="left" vertical="center"/>
    </xf>
    <xf numFmtId="0" fontId="3" fillId="9" borderId="7" xfId="0" applyFont="1" applyFill="1" applyBorder="1" applyAlignment="1">
      <alignment horizontal="right"/>
    </xf>
    <xf numFmtId="0" fontId="11" fillId="3" borderId="3" xfId="0" applyFont="1" applyFill="1" applyBorder="1" applyAlignment="1">
      <alignment horizontal="left" vertical="center" wrapText="1"/>
    </xf>
    <xf numFmtId="3" fontId="3" fillId="3" borderId="8" xfId="0" applyNumberFormat="1" applyFont="1" applyFill="1" applyBorder="1" applyAlignment="1">
      <alignment horizontal="right"/>
    </xf>
    <xf numFmtId="0" fontId="10" fillId="9" borderId="3" xfId="0" applyFont="1" applyFill="1" applyBorder="1" applyAlignment="1">
      <alignment horizontal="left" vertical="center"/>
    </xf>
    <xf numFmtId="0" fontId="4" fillId="9" borderId="7" xfId="0" applyFont="1" applyFill="1" applyBorder="1" applyAlignment="1">
      <alignment horizontal="right"/>
    </xf>
    <xf numFmtId="3" fontId="4" fillId="9" borderId="3" xfId="0" applyNumberFormat="1" applyFont="1" applyFill="1" applyBorder="1" applyAlignment="1">
      <alignment horizontal="left" wrapText="1"/>
    </xf>
    <xf numFmtId="3" fontId="4" fillId="9" borderId="3" xfId="0" applyNumberFormat="1" applyFont="1" applyFill="1" applyBorder="1" applyAlignment="1">
      <alignment horizontal="right"/>
    </xf>
    <xf numFmtId="0" fontId="10" fillId="3" borderId="3" xfId="0" applyFont="1" applyFill="1" applyBorder="1" applyAlignment="1">
      <alignment horizontal="left" vertical="center"/>
    </xf>
    <xf numFmtId="3" fontId="3" fillId="2" borderId="8" xfId="0" applyNumberFormat="1" applyFont="1" applyFill="1" applyBorder="1" applyAlignment="1">
      <alignment horizontal="right" wrapText="1"/>
    </xf>
    <xf numFmtId="0" fontId="0" fillId="3" borderId="8" xfId="0" applyFill="1" applyBorder="1"/>
    <xf numFmtId="0" fontId="3" fillId="3" borderId="3" xfId="0" applyFont="1" applyFill="1" applyBorder="1" applyAlignment="1">
      <alignment horizontal="right"/>
    </xf>
    <xf numFmtId="0" fontId="7" fillId="3" borderId="3" xfId="0" applyFont="1" applyFill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3" fontId="0" fillId="0" borderId="3" xfId="0" applyNumberFormat="1" applyBorder="1"/>
    <xf numFmtId="0" fontId="0" fillId="0" borderId="8" xfId="0" applyBorder="1"/>
    <xf numFmtId="0" fontId="3" fillId="2" borderId="3" xfId="0" applyFont="1" applyFill="1" applyBorder="1" applyAlignment="1">
      <alignment horizontal="right"/>
    </xf>
    <xf numFmtId="0" fontId="1" fillId="9" borderId="8" xfId="0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left" vertical="center" wrapText="1"/>
    </xf>
    <xf numFmtId="3" fontId="18" fillId="9" borderId="3" xfId="0" applyNumberFormat="1" applyFont="1" applyFill="1" applyBorder="1" applyAlignment="1">
      <alignment horizontal="righ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3" fontId="19" fillId="3" borderId="3" xfId="0" applyNumberFormat="1" applyFont="1" applyFill="1" applyBorder="1" applyAlignment="1">
      <alignment horizontal="right"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3" fontId="3" fillId="2" borderId="8" xfId="0" applyNumberFormat="1" applyFont="1" applyFill="1" applyBorder="1" applyAlignment="1">
      <alignment horizontal="right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3" fontId="4" fillId="6" borderId="3" xfId="0" applyNumberFormat="1" applyFont="1" applyFill="1" applyBorder="1" applyAlignment="1">
      <alignment horizontal="right" vertical="center" wrapText="1"/>
    </xf>
    <xf numFmtId="0" fontId="4" fillId="6" borderId="3" xfId="0" applyFont="1" applyFill="1" applyBorder="1" applyAlignment="1">
      <alignment horizontal="right" vertical="center" wrapText="1"/>
    </xf>
    <xf numFmtId="3" fontId="4" fillId="6" borderId="8" xfId="0" applyNumberFormat="1" applyFont="1" applyFill="1" applyBorder="1" applyAlignment="1">
      <alignment horizontal="right" vertical="center" wrapText="1"/>
    </xf>
    <xf numFmtId="0" fontId="3" fillId="9" borderId="7" xfId="0" applyFont="1" applyFill="1" applyBorder="1" applyAlignment="1">
      <alignment horizontal="center" vertical="center" wrapText="1"/>
    </xf>
    <xf numFmtId="3" fontId="3" fillId="9" borderId="3" xfId="0" applyNumberFormat="1" applyFont="1" applyFill="1" applyBorder="1" applyAlignment="1">
      <alignment horizontal="left" vertical="center" wrapText="1"/>
    </xf>
    <xf numFmtId="3" fontId="3" fillId="9" borderId="3" xfId="0" applyNumberFormat="1" applyFont="1" applyFill="1" applyBorder="1" applyAlignment="1">
      <alignment horizontal="right" vertical="center" wrapText="1"/>
    </xf>
    <xf numFmtId="0" fontId="4" fillId="3" borderId="7" xfId="0" applyFont="1" applyFill="1" applyBorder="1" applyAlignment="1">
      <alignment horizontal="right"/>
    </xf>
    <xf numFmtId="3" fontId="4" fillId="3" borderId="3" xfId="0" applyNumberFormat="1" applyFont="1" applyFill="1" applyBorder="1" applyAlignment="1">
      <alignment horizontal="left" wrapText="1"/>
    </xf>
    <xf numFmtId="3" fontId="4" fillId="3" borderId="3" xfId="0" applyNumberFormat="1" applyFont="1" applyFill="1" applyBorder="1" applyAlignment="1">
      <alignment horizontal="right"/>
    </xf>
    <xf numFmtId="0" fontId="12" fillId="2" borderId="3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right"/>
    </xf>
    <xf numFmtId="3" fontId="4" fillId="2" borderId="3" xfId="0" applyNumberFormat="1" applyFont="1" applyFill="1" applyBorder="1" applyAlignment="1">
      <alignment horizontal="center" wrapText="1"/>
    </xf>
    <xf numFmtId="3" fontId="4" fillId="2" borderId="3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 wrapText="1"/>
    </xf>
    <xf numFmtId="3" fontId="3" fillId="2" borderId="3" xfId="0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horizontal="right"/>
    </xf>
    <xf numFmtId="3" fontId="4" fillId="5" borderId="3" xfId="0" applyNumberFormat="1" applyFont="1" applyFill="1" applyBorder="1" applyAlignment="1">
      <alignment horizontal="left" wrapText="1"/>
    </xf>
    <xf numFmtId="0" fontId="16" fillId="5" borderId="3" xfId="0" applyFont="1" applyFill="1" applyBorder="1"/>
    <xf numFmtId="0" fontId="8" fillId="6" borderId="3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vertical="center" wrapText="1"/>
    </xf>
    <xf numFmtId="0" fontId="3" fillId="6" borderId="3" xfId="0" applyFont="1" applyFill="1" applyBorder="1" applyAlignment="1">
      <alignment horizontal="right"/>
    </xf>
    <xf numFmtId="3" fontId="4" fillId="6" borderId="3" xfId="0" applyNumberFormat="1" applyFont="1" applyFill="1" applyBorder="1" applyAlignment="1">
      <alignment horizontal="left" wrapText="1"/>
    </xf>
    <xf numFmtId="0" fontId="7" fillId="9" borderId="3" xfId="0" applyFont="1" applyFill="1" applyBorder="1" applyAlignment="1">
      <alignment wrapText="1"/>
    </xf>
    <xf numFmtId="3" fontId="0" fillId="9" borderId="3" xfId="0" applyNumberFormat="1" applyFill="1" applyBorder="1"/>
    <xf numFmtId="0" fontId="7" fillId="3" borderId="3" xfId="0" applyFont="1" applyFill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2" borderId="3" xfId="0" applyFont="1" applyFill="1" applyBorder="1" applyAlignment="1">
      <alignment wrapText="1"/>
    </xf>
    <xf numFmtId="0" fontId="16" fillId="6" borderId="3" xfId="0" applyFont="1" applyFill="1" applyBorder="1"/>
    <xf numFmtId="0" fontId="17" fillId="6" borderId="3" xfId="0" applyFont="1" applyFill="1" applyBorder="1" applyAlignment="1">
      <alignment wrapText="1"/>
    </xf>
    <xf numFmtId="3" fontId="16" fillId="6" borderId="3" xfId="0" applyNumberFormat="1" applyFont="1" applyFill="1" applyBorder="1"/>
    <xf numFmtId="0" fontId="16" fillId="0" borderId="0" xfId="0" applyFont="1"/>
    <xf numFmtId="0" fontId="7" fillId="0" borderId="3" xfId="0" applyFont="1" applyBorder="1"/>
    <xf numFmtId="0" fontId="0" fillId="8" borderId="3" xfId="0" applyFill="1" applyBorder="1"/>
    <xf numFmtId="0" fontId="7" fillId="8" borderId="3" xfId="0" applyFont="1" applyFill="1" applyBorder="1" applyAlignment="1">
      <alignment wrapText="1"/>
    </xf>
    <xf numFmtId="3" fontId="0" fillId="8" borderId="3" xfId="0" applyNumberFormat="1" applyFill="1" applyBorder="1"/>
    <xf numFmtId="0" fontId="20" fillId="0" borderId="0" xfId="0" applyFont="1"/>
    <xf numFmtId="0" fontId="0" fillId="6" borderId="0" xfId="0" applyFill="1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15" fillId="2" borderId="0" xfId="0" applyFont="1" applyFill="1" applyAlignment="1">
      <alignment wrapText="1"/>
    </xf>
    <xf numFmtId="0" fontId="16" fillId="2" borderId="14" xfId="0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right" vertical="center"/>
    </xf>
    <xf numFmtId="0" fontId="24" fillId="0" borderId="3" xfId="0" applyFont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/>
    </xf>
    <xf numFmtId="3" fontId="4" fillId="0" borderId="3" xfId="0" applyNumberFormat="1" applyFont="1" applyBorder="1" applyAlignment="1">
      <alignment horizontal="right"/>
    </xf>
    <xf numFmtId="0" fontId="10" fillId="6" borderId="8" xfId="0" applyFont="1" applyFill="1" applyBorder="1" applyAlignment="1">
      <alignment horizontal="left" vertical="center"/>
    </xf>
    <xf numFmtId="0" fontId="25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26" fillId="2" borderId="0" xfId="0" applyFont="1" applyFill="1" applyAlignment="1">
      <alignment horizontal="left" wrapText="1"/>
    </xf>
    <xf numFmtId="0" fontId="27" fillId="2" borderId="0" xfId="0" applyFont="1" applyFill="1" applyAlignment="1">
      <alignment wrapText="1"/>
    </xf>
    <xf numFmtId="3" fontId="1" fillId="2" borderId="0" xfId="0" applyNumberFormat="1" applyFont="1" applyFill="1" applyAlignment="1">
      <alignment horizontal="right"/>
    </xf>
    <xf numFmtId="0" fontId="26" fillId="0" borderId="0" xfId="0" applyFont="1" applyAlignment="1">
      <alignment horizontal="left" wrapText="1"/>
    </xf>
    <xf numFmtId="0" fontId="27" fillId="0" borderId="0" xfId="0" applyFont="1" applyAlignment="1">
      <alignment wrapText="1"/>
    </xf>
    <xf numFmtId="3" fontId="1" fillId="0" borderId="0" xfId="0" applyNumberFormat="1" applyFont="1" applyAlignment="1">
      <alignment horizontal="right"/>
    </xf>
    <xf numFmtId="0" fontId="4" fillId="0" borderId="3" xfId="0" quotePrefix="1" applyFont="1" applyBorder="1" applyAlignment="1">
      <alignment horizontal="center"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13" fillId="2" borderId="3" xfId="0" quotePrefix="1" applyFont="1" applyFill="1" applyBorder="1" applyAlignment="1">
      <alignment horizontal="left" vertical="center" wrapText="1"/>
    </xf>
    <xf numFmtId="0" fontId="13" fillId="2" borderId="3" xfId="0" quotePrefix="1" applyFont="1" applyFill="1" applyBorder="1" applyAlignment="1">
      <alignment horizontal="left" vertical="center"/>
    </xf>
    <xf numFmtId="0" fontId="11" fillId="9" borderId="3" xfId="0" quotePrefix="1" applyFont="1" applyFill="1" applyBorder="1" applyAlignment="1">
      <alignment horizontal="left" vertical="center" wrapText="1"/>
    </xf>
    <xf numFmtId="0" fontId="12" fillId="6" borderId="3" xfId="0" quotePrefix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7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3" fillId="7" borderId="8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7" xfId="0" applyFont="1" applyFill="1" applyBorder="1" applyAlignment="1">
      <alignment horizontal="left" vertical="center" wrapText="1"/>
    </xf>
    <xf numFmtId="0" fontId="3" fillId="8" borderId="8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8" borderId="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left" vertical="center" wrapText="1" indent="1"/>
    </xf>
    <xf numFmtId="0" fontId="3" fillId="9" borderId="1" xfId="0" applyFont="1" applyFill="1" applyBorder="1" applyAlignment="1">
      <alignment horizontal="left" vertical="center" wrapText="1" indent="1"/>
    </xf>
    <xf numFmtId="0" fontId="3" fillId="9" borderId="7" xfId="0" applyFont="1" applyFill="1" applyBorder="1" applyAlignment="1">
      <alignment horizontal="left" vertical="center" wrapText="1" indent="1"/>
    </xf>
    <xf numFmtId="0" fontId="3" fillId="8" borderId="8" xfId="0" applyFont="1" applyFill="1" applyBorder="1" applyAlignment="1">
      <alignment horizontal="left" vertical="center" wrapText="1" indent="1"/>
    </xf>
    <xf numFmtId="0" fontId="3" fillId="8" borderId="1" xfId="0" applyFont="1" applyFill="1" applyBorder="1" applyAlignment="1">
      <alignment horizontal="left" vertical="center" wrapText="1" indent="1"/>
    </xf>
    <xf numFmtId="0" fontId="3" fillId="8" borderId="7" xfId="0" applyFont="1" applyFill="1" applyBorder="1" applyAlignment="1">
      <alignment horizontal="left" vertical="center" wrapText="1" indent="1"/>
    </xf>
    <xf numFmtId="0" fontId="5" fillId="6" borderId="8" xfId="0" applyFont="1" applyFill="1" applyBorder="1" applyAlignment="1">
      <alignment horizontal="left" vertical="center" wrapText="1" indent="1"/>
    </xf>
    <xf numFmtId="0" fontId="5" fillId="6" borderId="1" xfId="0" applyFont="1" applyFill="1" applyBorder="1" applyAlignment="1">
      <alignment horizontal="left" vertical="center" wrapText="1" indent="1"/>
    </xf>
    <xf numFmtId="0" fontId="5" fillId="6" borderId="7" xfId="0" applyFont="1" applyFill="1" applyBorder="1" applyAlignment="1">
      <alignment horizontal="left" vertical="center" wrapText="1" indent="1"/>
    </xf>
    <xf numFmtId="0" fontId="3" fillId="7" borderId="8" xfId="0" applyFont="1" applyFill="1" applyBorder="1" applyAlignment="1">
      <alignment horizontal="left" vertical="center" wrapText="1" indent="1"/>
    </xf>
    <xf numFmtId="0" fontId="3" fillId="7" borderId="1" xfId="0" applyFont="1" applyFill="1" applyBorder="1" applyAlignment="1">
      <alignment horizontal="left" vertical="center" wrapText="1" indent="1"/>
    </xf>
    <xf numFmtId="0" fontId="3" fillId="7" borderId="7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7" xfId="0" applyFont="1" applyFill="1" applyBorder="1" applyAlignment="1">
      <alignment horizontal="left" vertical="center" wrapText="1" indent="1"/>
    </xf>
    <xf numFmtId="0" fontId="9" fillId="7" borderId="8" xfId="0" applyFont="1" applyFill="1" applyBorder="1" applyAlignment="1">
      <alignment horizontal="left" vertical="center" wrapText="1" indent="1"/>
    </xf>
    <xf numFmtId="0" fontId="9" fillId="7" borderId="1" xfId="0" applyFont="1" applyFill="1" applyBorder="1" applyAlignment="1">
      <alignment horizontal="left" vertical="center" wrapText="1" indent="1"/>
    </xf>
    <xf numFmtId="0" fontId="9" fillId="7" borderId="7" xfId="0" applyFont="1" applyFill="1" applyBorder="1" applyAlignment="1">
      <alignment horizontal="left" vertical="center" wrapText="1" indent="1"/>
    </xf>
    <xf numFmtId="0" fontId="3" fillId="3" borderId="8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3" borderId="7" xfId="0" applyFont="1" applyFill="1" applyBorder="1" applyAlignment="1">
      <alignment horizontal="left" vertical="center" wrapText="1" indent="1"/>
    </xf>
    <xf numFmtId="0" fontId="5" fillId="5" borderId="8" xfId="0" applyFont="1" applyFill="1" applyBorder="1" applyAlignment="1">
      <alignment horizontal="left" vertical="center" wrapText="1" indent="1"/>
    </xf>
    <xf numFmtId="0" fontId="5" fillId="5" borderId="1" xfId="0" applyFont="1" applyFill="1" applyBorder="1" applyAlignment="1">
      <alignment horizontal="left" vertical="center" wrapText="1" indent="1"/>
    </xf>
    <xf numFmtId="0" fontId="5" fillId="5" borderId="7" xfId="0" applyFont="1" applyFill="1" applyBorder="1" applyAlignment="1">
      <alignment horizontal="left" vertical="center" wrapText="1" indent="1"/>
    </xf>
    <xf numFmtId="0" fontId="9" fillId="8" borderId="8" xfId="0" applyFont="1" applyFill="1" applyBorder="1" applyAlignment="1">
      <alignment horizontal="left" vertical="center" wrapText="1" indent="1"/>
    </xf>
    <xf numFmtId="0" fontId="9" fillId="8" borderId="1" xfId="0" applyFont="1" applyFill="1" applyBorder="1" applyAlignment="1">
      <alignment horizontal="left" vertical="center" wrapText="1" indent="1"/>
    </xf>
    <xf numFmtId="0" fontId="9" fillId="8" borderId="7" xfId="0" applyFont="1" applyFill="1" applyBorder="1" applyAlignment="1">
      <alignment horizontal="left" vertical="center" wrapText="1" indent="1"/>
    </xf>
    <xf numFmtId="0" fontId="9" fillId="9" borderId="8" xfId="0" applyFont="1" applyFill="1" applyBorder="1" applyAlignment="1">
      <alignment horizontal="left" vertical="center" wrapText="1" indent="1"/>
    </xf>
    <xf numFmtId="0" fontId="9" fillId="9" borderId="1" xfId="0" applyFont="1" applyFill="1" applyBorder="1" applyAlignment="1">
      <alignment horizontal="left" vertical="center" wrapText="1" indent="1"/>
    </xf>
    <xf numFmtId="0" fontId="9" fillId="9" borderId="7" xfId="0" applyFont="1" applyFill="1" applyBorder="1" applyAlignment="1">
      <alignment horizontal="left" vertical="center" wrapText="1" indent="1"/>
    </xf>
    <xf numFmtId="0" fontId="9" fillId="3" borderId="8" xfId="0" applyFont="1" applyFill="1" applyBorder="1" applyAlignment="1">
      <alignment horizontal="left" vertical="center" wrapText="1" indent="1"/>
    </xf>
    <xf numFmtId="0" fontId="9" fillId="3" borderId="1" xfId="0" applyFont="1" applyFill="1" applyBorder="1" applyAlignment="1">
      <alignment horizontal="left" vertical="center" wrapText="1" indent="1"/>
    </xf>
    <xf numFmtId="0" fontId="9" fillId="3" borderId="7" xfId="0" applyFont="1" applyFill="1" applyBorder="1" applyAlignment="1">
      <alignment horizontal="left" vertical="center" wrapText="1" indent="1"/>
    </xf>
    <xf numFmtId="0" fontId="4" fillId="6" borderId="8" xfId="0" applyFont="1" applyFill="1" applyBorder="1" applyAlignment="1">
      <alignment horizontal="left" vertical="center" wrapText="1" indent="1"/>
    </xf>
    <xf numFmtId="0" fontId="4" fillId="6" borderId="1" xfId="0" applyFont="1" applyFill="1" applyBorder="1" applyAlignment="1">
      <alignment horizontal="left" vertical="center" wrapText="1" indent="1"/>
    </xf>
    <xf numFmtId="0" fontId="4" fillId="6" borderId="7" xfId="0" applyFont="1" applyFill="1" applyBorder="1" applyAlignment="1">
      <alignment horizontal="left" vertical="center" wrapText="1" indent="1"/>
    </xf>
    <xf numFmtId="0" fontId="1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left" vertical="center" wrapText="1"/>
    </xf>
    <xf numFmtId="0" fontId="22" fillId="2" borderId="14" xfId="0" applyFont="1" applyFill="1" applyBorder="1" applyAlignment="1">
      <alignment horizontal="left" wrapText="1"/>
    </xf>
    <xf numFmtId="0" fontId="4" fillId="0" borderId="8" xfId="0" quotePrefix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24" fillId="0" borderId="3" xfId="0" applyFont="1" applyBorder="1" applyAlignment="1">
      <alignment horizontal="center" wrapText="1"/>
    </xf>
    <xf numFmtId="0" fontId="24" fillId="0" borderId="8" xfId="0" applyFont="1" applyBorder="1" applyAlignment="1">
      <alignment horizontal="center" wrapText="1"/>
    </xf>
    <xf numFmtId="0" fontId="10" fillId="6" borderId="8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center"/>
    </xf>
    <xf numFmtId="0" fontId="10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10" fillId="0" borderId="8" xfId="0" quotePrefix="1" applyFont="1" applyBorder="1" applyAlignment="1">
      <alignment horizontal="left" vertical="center"/>
    </xf>
    <xf numFmtId="0" fontId="10" fillId="0" borderId="8" xfId="0" quotePrefix="1" applyFont="1" applyBorder="1" applyAlignment="1">
      <alignment horizontal="left" vertical="center" wrapText="1"/>
    </xf>
    <xf numFmtId="0" fontId="10" fillId="6" borderId="8" xfId="0" quotePrefix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26" fillId="2" borderId="0" xfId="0" quotePrefix="1" applyFont="1" applyFill="1" applyAlignment="1">
      <alignment horizontal="left" wrapText="1"/>
    </xf>
    <xf numFmtId="0" fontId="26" fillId="2" borderId="0" xfId="0" applyFont="1" applyFill="1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33"/>
  <sheetViews>
    <sheetView workbookViewId="0">
      <selection activeCell="J22" sqref="J22"/>
    </sheetView>
  </sheetViews>
  <sheetFormatPr defaultColWidth="8.85546875" defaultRowHeight="15"/>
  <cols>
    <col min="6" max="10" width="25.28515625" customWidth="1"/>
    <col min="11" max="12" width="15.7109375" customWidth="1"/>
  </cols>
  <sheetData>
    <row r="1" spans="2:12" ht="42" customHeight="1">
      <c r="B1" s="422" t="s">
        <v>0</v>
      </c>
      <c r="C1" s="422"/>
      <c r="D1" s="422"/>
      <c r="E1" s="422"/>
      <c r="F1" s="422"/>
      <c r="G1" s="422"/>
      <c r="H1" s="422"/>
      <c r="I1" s="422"/>
      <c r="J1" s="422"/>
      <c r="K1" s="422"/>
      <c r="L1" s="422"/>
    </row>
    <row r="2" spans="2:12" ht="15.75" customHeight="1">
      <c r="B2" s="422" t="s">
        <v>1</v>
      </c>
      <c r="C2" s="422"/>
      <c r="D2" s="422"/>
      <c r="E2" s="422"/>
      <c r="F2" s="422"/>
      <c r="G2" s="422"/>
      <c r="H2" s="422"/>
      <c r="I2" s="422"/>
      <c r="J2" s="422"/>
      <c r="K2" s="422"/>
      <c r="L2" s="422"/>
    </row>
    <row r="3" spans="2:12" ht="6.75" customHeight="1">
      <c r="B3" s="423"/>
      <c r="C3" s="423"/>
      <c r="D3" s="423"/>
      <c r="E3" s="341"/>
      <c r="F3" s="341"/>
      <c r="G3" s="341"/>
      <c r="H3" s="341"/>
      <c r="I3" s="341"/>
      <c r="J3" s="342"/>
      <c r="K3" s="342"/>
      <c r="L3" s="1"/>
    </row>
    <row r="4" spans="2:12" ht="18" customHeight="1">
      <c r="B4" s="422" t="s">
        <v>2</v>
      </c>
      <c r="C4" s="422"/>
      <c r="D4" s="422"/>
      <c r="E4" s="422"/>
      <c r="F4" s="422"/>
      <c r="G4" s="422"/>
      <c r="H4" s="422"/>
      <c r="I4" s="422"/>
      <c r="J4" s="422"/>
      <c r="K4" s="422"/>
      <c r="L4" s="422"/>
    </row>
    <row r="5" spans="2:12" ht="18" customHeight="1">
      <c r="B5" s="340"/>
      <c r="C5" s="343"/>
      <c r="D5" s="343"/>
      <c r="E5" s="343"/>
      <c r="F5" s="343"/>
      <c r="G5" s="343"/>
      <c r="H5" s="343"/>
      <c r="I5" s="343"/>
      <c r="J5" s="343"/>
      <c r="K5" s="343"/>
      <c r="L5" s="1"/>
    </row>
    <row r="6" spans="2:12">
      <c r="B6" s="424" t="s">
        <v>3</v>
      </c>
      <c r="C6" s="424"/>
      <c r="D6" s="424"/>
      <c r="E6" s="424"/>
      <c r="F6" s="424"/>
      <c r="G6" s="344"/>
      <c r="H6" s="344"/>
      <c r="I6" s="344"/>
      <c r="J6" s="344"/>
      <c r="K6" s="345"/>
      <c r="L6" s="1"/>
    </row>
    <row r="7" spans="2:12" ht="25.5">
      <c r="B7" s="425" t="s">
        <v>4</v>
      </c>
      <c r="C7" s="426"/>
      <c r="D7" s="426"/>
      <c r="E7" s="426"/>
      <c r="F7" s="427"/>
      <c r="G7" s="359" t="s">
        <v>5</v>
      </c>
      <c r="H7" s="7" t="s">
        <v>6</v>
      </c>
      <c r="I7" s="7" t="s">
        <v>7</v>
      </c>
      <c r="J7" s="359" t="s">
        <v>8</v>
      </c>
      <c r="K7" s="7" t="s">
        <v>9</v>
      </c>
      <c r="L7" s="7" t="s">
        <v>10</v>
      </c>
    </row>
    <row r="8" spans="2:12" s="338" customFormat="1" ht="11.25">
      <c r="B8" s="428">
        <v>1</v>
      </c>
      <c r="C8" s="428"/>
      <c r="D8" s="428"/>
      <c r="E8" s="428"/>
      <c r="F8" s="429"/>
      <c r="G8" s="346">
        <v>2</v>
      </c>
      <c r="H8" s="347"/>
      <c r="I8" s="347">
        <v>4</v>
      </c>
      <c r="J8" s="347">
        <v>5</v>
      </c>
      <c r="K8" s="347" t="s">
        <v>11</v>
      </c>
      <c r="L8" s="347" t="s">
        <v>12</v>
      </c>
    </row>
    <row r="9" spans="2:12">
      <c r="B9" s="430" t="s">
        <v>13</v>
      </c>
      <c r="C9" s="431"/>
      <c r="D9" s="431"/>
      <c r="E9" s="431"/>
      <c r="F9" s="432"/>
      <c r="G9" s="59">
        <f>G10+G11</f>
        <v>305589</v>
      </c>
      <c r="H9" s="59">
        <f t="shared" ref="H9:J9" si="0">H10+H11</f>
        <v>0</v>
      </c>
      <c r="I9" s="59">
        <f t="shared" si="0"/>
        <v>806370</v>
      </c>
      <c r="J9" s="59">
        <f t="shared" si="0"/>
        <v>392607.92</v>
      </c>
      <c r="K9" s="59">
        <f>J9/G9*100</f>
        <v>128.475802466712</v>
      </c>
      <c r="L9" s="59" t="e">
        <f>J9/H9*100</f>
        <v>#DIV/0!</v>
      </c>
    </row>
    <row r="10" spans="2:12">
      <c r="B10" s="433" t="s">
        <v>14</v>
      </c>
      <c r="C10" s="434"/>
      <c r="D10" s="434"/>
      <c r="E10" s="434"/>
      <c r="F10" s="435"/>
      <c r="G10" s="349">
        <v>305524</v>
      </c>
      <c r="H10" s="349">
        <v>0</v>
      </c>
      <c r="I10" s="349">
        <v>806370</v>
      </c>
      <c r="J10" s="349">
        <v>392607.92</v>
      </c>
      <c r="K10" s="59">
        <f t="shared" ref="K10:K15" si="1">J10/G10*100</f>
        <v>128.50313559654899</v>
      </c>
      <c r="L10" s="59" t="e">
        <f t="shared" ref="L10:L15" si="2">J10/H10*100</f>
        <v>#DIV/0!</v>
      </c>
    </row>
    <row r="11" spans="2:12">
      <c r="B11" s="436" t="s">
        <v>15</v>
      </c>
      <c r="C11" s="435"/>
      <c r="D11" s="435"/>
      <c r="E11" s="435"/>
      <c r="F11" s="435"/>
      <c r="G11" s="349">
        <v>65</v>
      </c>
      <c r="H11" s="349">
        <v>0</v>
      </c>
      <c r="I11" s="349">
        <v>0</v>
      </c>
      <c r="J11" s="349">
        <v>0</v>
      </c>
      <c r="K11" s="59">
        <f t="shared" si="1"/>
        <v>0</v>
      </c>
      <c r="L11" s="59" t="e">
        <f t="shared" si="2"/>
        <v>#DIV/0!</v>
      </c>
    </row>
    <row r="12" spans="2:12">
      <c r="B12" s="350" t="s">
        <v>16</v>
      </c>
      <c r="C12" s="348"/>
      <c r="D12" s="348"/>
      <c r="E12" s="348"/>
      <c r="F12" s="348"/>
      <c r="G12" s="59">
        <f>G13+G14</f>
        <v>343210</v>
      </c>
      <c r="H12" s="59">
        <f t="shared" ref="H12:J12" si="3">H13+H14</f>
        <v>0</v>
      </c>
      <c r="I12" s="59">
        <f>SUM(I13:I14)</f>
        <v>753723</v>
      </c>
      <c r="J12" s="59">
        <f t="shared" si="3"/>
        <v>347196.51</v>
      </c>
      <c r="K12" s="59">
        <f t="shared" si="1"/>
        <v>101.161536668512</v>
      </c>
      <c r="L12" s="59" t="e">
        <f t="shared" si="2"/>
        <v>#DIV/0!</v>
      </c>
    </row>
    <row r="13" spans="2:12">
      <c r="B13" s="437" t="s">
        <v>17</v>
      </c>
      <c r="C13" s="434"/>
      <c r="D13" s="434"/>
      <c r="E13" s="434"/>
      <c r="F13" s="434"/>
      <c r="G13" s="349">
        <v>343210</v>
      </c>
      <c r="H13" s="349">
        <v>0</v>
      </c>
      <c r="I13" s="349">
        <v>746823</v>
      </c>
      <c r="J13" s="349">
        <v>346946.51</v>
      </c>
      <c r="K13" s="59">
        <f t="shared" si="1"/>
        <v>101.088694968095</v>
      </c>
      <c r="L13" s="59" t="e">
        <f t="shared" si="2"/>
        <v>#DIV/0!</v>
      </c>
    </row>
    <row r="14" spans="2:12">
      <c r="B14" s="436" t="s">
        <v>18</v>
      </c>
      <c r="C14" s="435"/>
      <c r="D14" s="435"/>
      <c r="E14" s="435"/>
      <c r="F14" s="435"/>
      <c r="G14" s="349">
        <v>0</v>
      </c>
      <c r="H14" s="349"/>
      <c r="I14" s="349">
        <v>6900</v>
      </c>
      <c r="J14" s="349">
        <v>250</v>
      </c>
      <c r="K14" s="59">
        <v>0</v>
      </c>
      <c r="L14" s="59" t="e">
        <f t="shared" si="2"/>
        <v>#DIV/0!</v>
      </c>
    </row>
    <row r="15" spans="2:12">
      <c r="B15" s="438" t="s">
        <v>19</v>
      </c>
      <c r="C15" s="431"/>
      <c r="D15" s="431"/>
      <c r="E15" s="431"/>
      <c r="F15" s="431"/>
      <c r="G15" s="59">
        <f>G9-G12</f>
        <v>-37621</v>
      </c>
      <c r="H15" s="59">
        <f t="shared" ref="H15:J15" si="4">H9-H12</f>
        <v>0</v>
      </c>
      <c r="I15" s="59">
        <f t="shared" si="4"/>
        <v>52647</v>
      </c>
      <c r="J15" s="59">
        <f t="shared" si="4"/>
        <v>45411.41</v>
      </c>
      <c r="K15" s="59">
        <f t="shared" si="1"/>
        <v>-120.707610111374</v>
      </c>
      <c r="L15" s="59" t="e">
        <f t="shared" si="2"/>
        <v>#DIV/0!</v>
      </c>
    </row>
    <row r="16" spans="2:12" ht="18">
      <c r="B16" s="341"/>
      <c r="C16" s="351"/>
      <c r="D16" s="351"/>
      <c r="E16" s="351"/>
      <c r="F16" s="351"/>
      <c r="G16" s="351"/>
      <c r="H16" s="351"/>
      <c r="I16" s="352"/>
      <c r="J16" s="352"/>
      <c r="K16" s="352"/>
      <c r="L16" s="352"/>
    </row>
    <row r="17" spans="1:43" ht="18" customHeight="1">
      <c r="B17" s="424" t="s">
        <v>20</v>
      </c>
      <c r="C17" s="424"/>
      <c r="D17" s="424"/>
      <c r="E17" s="424"/>
      <c r="F17" s="424"/>
      <c r="G17" s="351"/>
      <c r="H17" s="351"/>
      <c r="I17" s="352"/>
      <c r="J17" s="352"/>
      <c r="K17" s="352"/>
      <c r="L17" s="352"/>
    </row>
    <row r="18" spans="1:43" ht="25.5">
      <c r="B18" s="425" t="s">
        <v>4</v>
      </c>
      <c r="C18" s="426"/>
      <c r="D18" s="426"/>
      <c r="E18" s="426"/>
      <c r="F18" s="427"/>
      <c r="G18" s="359" t="s">
        <v>5</v>
      </c>
      <c r="H18" s="7" t="s">
        <v>6</v>
      </c>
      <c r="I18" s="7" t="s">
        <v>7</v>
      </c>
      <c r="J18" s="359" t="s">
        <v>8</v>
      </c>
      <c r="K18" s="7" t="s">
        <v>9</v>
      </c>
      <c r="L18" s="7" t="s">
        <v>10</v>
      </c>
    </row>
    <row r="19" spans="1:43" s="338" customFormat="1">
      <c r="B19" s="428">
        <v>1</v>
      </c>
      <c r="C19" s="428"/>
      <c r="D19" s="428"/>
      <c r="E19" s="428"/>
      <c r="F19" s="429"/>
      <c r="G19" s="346">
        <v>2</v>
      </c>
      <c r="H19" s="347">
        <v>3</v>
      </c>
      <c r="I19" s="347">
        <v>4</v>
      </c>
      <c r="J19" s="347">
        <v>5</v>
      </c>
      <c r="K19" s="347" t="s">
        <v>11</v>
      </c>
      <c r="L19" s="347" t="s">
        <v>12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 ht="15.75" customHeight="1">
      <c r="A20" s="338"/>
      <c r="B20" s="433" t="s">
        <v>21</v>
      </c>
      <c r="C20" s="439"/>
      <c r="D20" s="439"/>
      <c r="E20" s="439"/>
      <c r="F20" s="440"/>
      <c r="G20" s="349">
        <v>0</v>
      </c>
      <c r="H20" s="349">
        <v>0</v>
      </c>
      <c r="I20" s="349">
        <v>0</v>
      </c>
      <c r="J20" s="349">
        <v>0</v>
      </c>
      <c r="K20" s="349"/>
      <c r="L20" s="349"/>
    </row>
    <row r="21" spans="1:43">
      <c r="A21" s="338"/>
      <c r="B21" s="433" t="s">
        <v>22</v>
      </c>
      <c r="C21" s="434"/>
      <c r="D21" s="434"/>
      <c r="E21" s="434"/>
      <c r="F21" s="434"/>
      <c r="G21" s="349">
        <v>0</v>
      </c>
      <c r="H21" s="349">
        <v>0</v>
      </c>
      <c r="I21" s="349"/>
      <c r="J21" s="349">
        <v>0</v>
      </c>
      <c r="K21" s="349"/>
      <c r="L21" s="349"/>
    </row>
    <row r="22" spans="1:43" s="339" customFormat="1" ht="15" customHeight="1">
      <c r="A22" s="338"/>
      <c r="B22" s="377" t="s">
        <v>23</v>
      </c>
      <c r="C22" s="378"/>
      <c r="D22" s="378"/>
      <c r="E22" s="378"/>
      <c r="F22" s="379"/>
      <c r="G22" s="59"/>
      <c r="H22" s="59"/>
      <c r="I22" s="59"/>
      <c r="J22" s="59"/>
      <c r="K22" s="59"/>
      <c r="L22" s="59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 s="339" customFormat="1" ht="15" customHeight="1">
      <c r="A23" s="338"/>
      <c r="B23" s="377" t="s">
        <v>24</v>
      </c>
      <c r="C23" s="378"/>
      <c r="D23" s="378"/>
      <c r="E23" s="378"/>
      <c r="F23" s="379"/>
      <c r="G23" s="59">
        <v>521</v>
      </c>
      <c r="H23" s="59">
        <v>0</v>
      </c>
      <c r="I23" s="59"/>
      <c r="J23" s="59">
        <v>55946.06</v>
      </c>
      <c r="K23" s="59">
        <f>J23/G23*100</f>
        <v>10738.207293666001</v>
      </c>
      <c r="L23" s="59" t="e">
        <f>J23/H23*100</f>
        <v>#DIV/0!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>
      <c r="A24" s="338"/>
      <c r="B24" s="438" t="s">
        <v>25</v>
      </c>
      <c r="C24" s="431"/>
      <c r="D24" s="431"/>
      <c r="E24" s="431"/>
      <c r="F24" s="431"/>
      <c r="G24" s="59">
        <v>0</v>
      </c>
      <c r="H24" s="59">
        <v>0</v>
      </c>
      <c r="I24" s="59"/>
      <c r="J24" s="59">
        <v>10534.65</v>
      </c>
      <c r="K24" s="59" t="e">
        <f>J24/G24*100</f>
        <v>#DIV/0!</v>
      </c>
      <c r="L24" s="59" t="e">
        <f>J24/H24*100</f>
        <v>#DIV/0!</v>
      </c>
    </row>
    <row r="25" spans="1:43" ht="15.75">
      <c r="B25" s="353"/>
      <c r="C25" s="354"/>
      <c r="D25" s="354"/>
      <c r="E25" s="354"/>
      <c r="F25" s="354"/>
      <c r="G25" s="355"/>
      <c r="H25" s="355"/>
      <c r="I25" s="355"/>
      <c r="J25" s="355"/>
      <c r="K25" s="355"/>
      <c r="L25" s="1"/>
    </row>
    <row r="26" spans="1:43" ht="15.75">
      <c r="B26" s="441" t="s">
        <v>26</v>
      </c>
      <c r="C26" s="442"/>
      <c r="D26" s="442"/>
      <c r="E26" s="442"/>
      <c r="F26" s="442"/>
      <c r="G26" s="442"/>
      <c r="H26" s="442"/>
      <c r="I26" s="442"/>
      <c r="J26" s="442"/>
      <c r="K26" s="442"/>
      <c r="L26" s="442"/>
    </row>
    <row r="27" spans="1:43" ht="15.75">
      <c r="B27" s="356"/>
      <c r="C27" s="357"/>
      <c r="D27" s="357"/>
      <c r="E27" s="357"/>
      <c r="F27" s="357"/>
      <c r="G27" s="358"/>
      <c r="H27" s="358"/>
      <c r="I27" s="358"/>
      <c r="J27" s="358"/>
      <c r="K27" s="358"/>
    </row>
    <row r="28" spans="1:43" ht="15" customHeight="1">
      <c r="B28" s="443" t="s">
        <v>27</v>
      </c>
      <c r="C28" s="443"/>
      <c r="D28" s="443"/>
      <c r="E28" s="443"/>
      <c r="F28" s="443"/>
      <c r="G28" s="443"/>
      <c r="H28" s="443"/>
      <c r="I28" s="443"/>
      <c r="J28" s="443"/>
      <c r="K28" s="443"/>
      <c r="L28" s="443"/>
    </row>
    <row r="29" spans="1:43">
      <c r="B29" s="443" t="s">
        <v>28</v>
      </c>
      <c r="C29" s="443"/>
      <c r="D29" s="443"/>
      <c r="E29" s="443"/>
      <c r="F29" s="443"/>
      <c r="G29" s="443"/>
      <c r="H29" s="443"/>
      <c r="I29" s="443"/>
      <c r="J29" s="443"/>
      <c r="K29" s="443"/>
      <c r="L29" s="443"/>
    </row>
    <row r="30" spans="1:43" ht="15" customHeight="1">
      <c r="B30" s="443" t="s">
        <v>29</v>
      </c>
      <c r="C30" s="443"/>
      <c r="D30" s="443"/>
      <c r="E30" s="443"/>
      <c r="F30" s="443"/>
      <c r="G30" s="443"/>
      <c r="H30" s="443"/>
      <c r="I30" s="443"/>
      <c r="J30" s="443"/>
      <c r="K30" s="443"/>
      <c r="L30" s="443"/>
    </row>
    <row r="31" spans="1:43" ht="36.75" customHeight="1">
      <c r="B31" s="443"/>
      <c r="C31" s="443"/>
      <c r="D31" s="443"/>
      <c r="E31" s="443"/>
      <c r="F31" s="443"/>
      <c r="G31" s="443"/>
      <c r="H31" s="443"/>
      <c r="I31" s="443"/>
      <c r="J31" s="443"/>
      <c r="K31" s="443"/>
      <c r="L31" s="443"/>
    </row>
    <row r="32" spans="1:43" ht="15" customHeight="1">
      <c r="B32" s="444" t="s">
        <v>30</v>
      </c>
      <c r="C32" s="444"/>
      <c r="D32" s="444"/>
      <c r="E32" s="444"/>
      <c r="F32" s="444"/>
      <c r="G32" s="444"/>
      <c r="H32" s="444"/>
      <c r="I32" s="444"/>
      <c r="J32" s="444"/>
      <c r="K32" s="444"/>
      <c r="L32" s="444"/>
    </row>
    <row r="33" spans="2:12">
      <c r="B33" s="444"/>
      <c r="C33" s="444"/>
      <c r="D33" s="444"/>
      <c r="E33" s="444"/>
      <c r="F33" s="444"/>
      <c r="G33" s="444"/>
      <c r="H33" s="444"/>
      <c r="I33" s="444"/>
      <c r="J33" s="444"/>
      <c r="K33" s="444"/>
      <c r="L33" s="444"/>
    </row>
  </sheetData>
  <mergeCells count="26">
    <mergeCell ref="B32:L33"/>
    <mergeCell ref="B24:F24"/>
    <mergeCell ref="B26:L26"/>
    <mergeCell ref="B28:L28"/>
    <mergeCell ref="B29:L29"/>
    <mergeCell ref="B30:L31"/>
    <mergeCell ref="B19:F19"/>
    <mergeCell ref="B20:F20"/>
    <mergeCell ref="B21:F21"/>
    <mergeCell ref="B22:F22"/>
    <mergeCell ref="B23:F23"/>
    <mergeCell ref="B13:F13"/>
    <mergeCell ref="B14:F14"/>
    <mergeCell ref="B15:F15"/>
    <mergeCell ref="B17:F17"/>
    <mergeCell ref="B18:F18"/>
    <mergeCell ref="B7:F7"/>
    <mergeCell ref="B8:F8"/>
    <mergeCell ref="B9:F9"/>
    <mergeCell ref="B10:F10"/>
    <mergeCell ref="B11:F11"/>
    <mergeCell ref="B1:L1"/>
    <mergeCell ref="B2:L2"/>
    <mergeCell ref="B3:D3"/>
    <mergeCell ref="B4:L4"/>
    <mergeCell ref="B6:F6"/>
  </mergeCells>
  <pageMargins left="0.7" right="0.7" top="0.75" bottom="0.75" header="0.3" footer="0.3"/>
  <pageSetup paperSize="9" scale="64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16"/>
  <sheetViews>
    <sheetView topLeftCell="A8" workbookViewId="0">
      <selection activeCell="I11" sqref="I11"/>
    </sheetView>
  </sheetViews>
  <sheetFormatPr defaultColWidth="9" defaultRowHeight="15"/>
  <cols>
    <col min="1" max="1" width="5.140625" customWidth="1"/>
    <col min="2" max="2" width="3.42578125" customWidth="1"/>
    <col min="3" max="3" width="4.85546875" customWidth="1"/>
    <col min="4" max="4" width="16.85546875" customWidth="1"/>
    <col min="5" max="5" width="31.85546875" customWidth="1"/>
    <col min="6" max="7" width="25.28515625" customWidth="1"/>
    <col min="8" max="8" width="0.140625" customWidth="1"/>
    <col min="9" max="9" width="23.85546875" customWidth="1"/>
    <col min="10" max="10" width="12.7109375" customWidth="1"/>
    <col min="11" max="11" width="11.7109375" customWidth="1"/>
  </cols>
  <sheetData>
    <row r="1" spans="1:11" ht="42" customHeight="1">
      <c r="A1" s="365"/>
      <c r="B1" s="365"/>
      <c r="C1" s="365"/>
      <c r="D1" s="365"/>
      <c r="E1" s="365"/>
      <c r="F1" s="365"/>
      <c r="G1" s="365"/>
      <c r="H1" s="365"/>
      <c r="I1" s="365"/>
      <c r="J1" s="365"/>
      <c r="K1" s="365"/>
    </row>
    <row r="2" spans="1:11" ht="18" customHeight="1">
      <c r="A2" s="5"/>
      <c r="B2" s="5"/>
      <c r="C2" s="5"/>
      <c r="D2" s="5"/>
      <c r="E2" s="5"/>
      <c r="F2" s="5"/>
      <c r="G2" s="5"/>
      <c r="H2" s="5"/>
      <c r="I2" s="5"/>
    </row>
    <row r="3" spans="1:11" ht="15.75" customHeight="1">
      <c r="A3" s="365" t="s">
        <v>1</v>
      </c>
      <c r="B3" s="365"/>
      <c r="C3" s="365"/>
      <c r="D3" s="365"/>
      <c r="E3" s="365"/>
      <c r="F3" s="365"/>
      <c r="G3" s="365"/>
      <c r="H3" s="365"/>
      <c r="I3" s="4"/>
    </row>
    <row r="4" spans="1:11" ht="18">
      <c r="A4" s="5"/>
      <c r="B4" s="5"/>
      <c r="C4" s="5"/>
      <c r="D4" s="5"/>
      <c r="E4" s="5"/>
      <c r="F4" s="5"/>
      <c r="G4" s="6"/>
      <c r="H4" s="6"/>
      <c r="I4" s="6"/>
    </row>
    <row r="5" spans="1:11" ht="18" customHeight="1">
      <c r="A5" s="365" t="s">
        <v>31</v>
      </c>
      <c r="B5" s="365"/>
      <c r="C5" s="365"/>
      <c r="D5" s="365"/>
      <c r="E5" s="365"/>
      <c r="F5" s="365"/>
      <c r="G5" s="365"/>
      <c r="H5" s="365"/>
      <c r="I5" s="4"/>
    </row>
    <row r="6" spans="1:11" ht="18">
      <c r="A6" s="5"/>
      <c r="B6" s="5"/>
      <c r="C6" s="5"/>
      <c r="D6" s="5"/>
      <c r="E6" s="5"/>
      <c r="F6" s="5"/>
      <c r="G6" s="6"/>
      <c r="H6" s="6"/>
      <c r="I6" s="6"/>
    </row>
    <row r="7" spans="1:11" ht="15.75" customHeight="1">
      <c r="A7" s="365" t="s">
        <v>32</v>
      </c>
      <c r="B7" s="365"/>
      <c r="C7" s="365"/>
      <c r="D7" s="365"/>
      <c r="E7" s="365"/>
      <c r="F7" s="365"/>
      <c r="G7" s="365"/>
      <c r="H7" s="365"/>
      <c r="I7" s="4"/>
    </row>
    <row r="8" spans="1:11" ht="18">
      <c r="A8" s="5"/>
      <c r="B8" s="5"/>
      <c r="C8" s="5"/>
      <c r="D8" s="5"/>
      <c r="E8" s="5"/>
      <c r="F8" s="5"/>
      <c r="G8" s="6"/>
      <c r="H8" s="6"/>
      <c r="I8" s="6"/>
    </row>
    <row r="9" spans="1:11" ht="204">
      <c r="B9" s="233"/>
      <c r="C9" s="233"/>
      <c r="D9" s="233"/>
      <c r="E9" s="234" t="s">
        <v>4</v>
      </c>
      <c r="F9" s="7" t="s">
        <v>33</v>
      </c>
      <c r="G9" s="7" t="s">
        <v>34</v>
      </c>
      <c r="H9" s="7" t="s">
        <v>35</v>
      </c>
      <c r="I9" s="234" t="s">
        <v>36</v>
      </c>
      <c r="J9" s="235" t="s">
        <v>37</v>
      </c>
      <c r="K9" s="235" t="s">
        <v>38</v>
      </c>
    </row>
    <row r="10" spans="1:11">
      <c r="A10" s="236"/>
      <c r="B10" s="237"/>
      <c r="C10" s="42"/>
      <c r="D10" s="238">
        <v>1</v>
      </c>
      <c r="E10" s="239"/>
      <c r="F10" s="223">
        <v>2</v>
      </c>
      <c r="G10" s="223">
        <v>3</v>
      </c>
      <c r="H10" s="223">
        <v>4</v>
      </c>
      <c r="I10" s="240">
        <v>5</v>
      </c>
      <c r="J10" s="241">
        <v>6</v>
      </c>
      <c r="K10" s="241">
        <v>7</v>
      </c>
    </row>
    <row r="11" spans="1:11" ht="15.75" customHeight="1">
      <c r="A11" s="242"/>
      <c r="B11" s="242"/>
      <c r="C11" s="242"/>
      <c r="D11" s="243"/>
      <c r="E11" s="244" t="s">
        <v>39</v>
      </c>
      <c r="F11" s="58">
        <f>F13+F19+F26+F22+F32+F36</f>
        <v>305588.84999999998</v>
      </c>
      <c r="G11" s="58">
        <f>SUM(G12)</f>
        <v>806370</v>
      </c>
      <c r="H11" s="58">
        <f t="shared" ref="H11" si="0">H13+H19+H26+H22+H32</f>
        <v>0</v>
      </c>
      <c r="I11" s="58">
        <f>SUM(I12+I36)</f>
        <v>392607.92</v>
      </c>
      <c r="J11" s="245">
        <f>SUM(I11/F11*100)</f>
        <v>128.47586552978001</v>
      </c>
      <c r="K11" s="245" t="e">
        <f>SUM(I11/H11*100)</f>
        <v>#DIV/0!</v>
      </c>
    </row>
    <row r="12" spans="1:11">
      <c r="A12" s="246">
        <v>6</v>
      </c>
      <c r="B12" s="246"/>
      <c r="C12" s="246"/>
      <c r="D12" s="247"/>
      <c r="E12" s="248" t="s">
        <v>40</v>
      </c>
      <c r="F12" s="249">
        <f>F13+F19+F22+F26+F32</f>
        <v>305523.84999999998</v>
      </c>
      <c r="G12" s="249">
        <f>SUM(G13+G26+G32)</f>
        <v>806370</v>
      </c>
      <c r="H12" s="249">
        <f t="shared" ref="H12:I12" si="1">H13+H19+H22+H26+H32</f>
        <v>0</v>
      </c>
      <c r="I12" s="249">
        <f t="shared" si="1"/>
        <v>392607.92</v>
      </c>
      <c r="J12" s="250">
        <f t="shared" ref="J12:J42" si="2">SUM(I12/F12*100)</f>
        <v>128.503198686453</v>
      </c>
      <c r="K12" s="250" t="e">
        <f t="shared" ref="K12:K42" si="3">SUM(I12/H12*100)</f>
        <v>#DIV/0!</v>
      </c>
    </row>
    <row r="13" spans="1:11" ht="26.25">
      <c r="A13" s="251"/>
      <c r="B13" s="252">
        <v>63</v>
      </c>
      <c r="C13" s="252"/>
      <c r="D13" s="253"/>
      <c r="E13" s="254" t="s">
        <v>41</v>
      </c>
      <c r="F13" s="34">
        <f>SUM(F14+F16)</f>
        <v>304184</v>
      </c>
      <c r="G13" s="34">
        <f t="shared" ref="G13:I13" si="4">SUM(G14+G16)</f>
        <v>697275</v>
      </c>
      <c r="H13" s="34">
        <f t="shared" si="4"/>
        <v>0</v>
      </c>
      <c r="I13" s="34">
        <f t="shared" si="4"/>
        <v>353823.47</v>
      </c>
      <c r="J13" s="255">
        <f t="shared" si="2"/>
        <v>116.318895799911</v>
      </c>
      <c r="K13" s="255" t="e">
        <f t="shared" si="3"/>
        <v>#DIV/0!</v>
      </c>
    </row>
    <row r="14" spans="1:11" ht="26.25">
      <c r="A14" s="224"/>
      <c r="B14" s="256"/>
      <c r="C14" s="256">
        <v>634</v>
      </c>
      <c r="D14" s="180"/>
      <c r="E14" s="257" t="s">
        <v>42</v>
      </c>
      <c r="F14" s="39">
        <f>SUM(F15)</f>
        <v>0</v>
      </c>
      <c r="G14" s="39"/>
      <c r="H14" s="39"/>
      <c r="I14" s="39"/>
      <c r="J14" s="258" t="e">
        <f t="shared" si="2"/>
        <v>#DIV/0!</v>
      </c>
      <c r="K14" s="258" t="e">
        <f t="shared" si="3"/>
        <v>#DIV/0!</v>
      </c>
    </row>
    <row r="15" spans="1:11" ht="26.25">
      <c r="A15" s="197"/>
      <c r="B15" s="206"/>
      <c r="C15" s="206"/>
      <c r="D15" s="259">
        <v>6341</v>
      </c>
      <c r="E15" s="260" t="s">
        <v>43</v>
      </c>
      <c r="F15" s="44"/>
      <c r="G15" s="44"/>
      <c r="H15" s="44"/>
      <c r="I15" s="261"/>
      <c r="J15" s="262" t="e">
        <f t="shared" si="2"/>
        <v>#DIV/0!</v>
      </c>
      <c r="K15" s="262" t="e">
        <f t="shared" si="3"/>
        <v>#DIV/0!</v>
      </c>
    </row>
    <row r="16" spans="1:11" ht="26.25">
      <c r="A16" s="263"/>
      <c r="B16" s="264"/>
      <c r="C16" s="264">
        <v>636</v>
      </c>
      <c r="D16" s="265"/>
      <c r="E16" s="257" t="s">
        <v>44</v>
      </c>
      <c r="F16" s="39">
        <v>304184</v>
      </c>
      <c r="G16" s="39">
        <f t="shared" ref="G16:I16" si="5">SUM(G17:G18)</f>
        <v>697275</v>
      </c>
      <c r="H16" s="39">
        <f t="shared" si="5"/>
        <v>0</v>
      </c>
      <c r="I16" s="39">
        <f t="shared" si="5"/>
        <v>353823.47</v>
      </c>
      <c r="J16" s="258">
        <f t="shared" si="2"/>
        <v>116.318895799911</v>
      </c>
      <c r="K16" s="258" t="e">
        <f t="shared" si="3"/>
        <v>#DIV/0!</v>
      </c>
    </row>
    <row r="17" spans="1:11" ht="39">
      <c r="A17" s="216"/>
      <c r="B17" s="222"/>
      <c r="C17" s="222"/>
      <c r="D17" s="259">
        <v>6361</v>
      </c>
      <c r="E17" s="260" t="s">
        <v>45</v>
      </c>
      <c r="F17" s="44">
        <v>304184</v>
      </c>
      <c r="G17" s="44">
        <v>697275</v>
      </c>
      <c r="H17" s="44"/>
      <c r="I17" s="261">
        <v>353823.47</v>
      </c>
      <c r="J17" s="262">
        <f t="shared" si="2"/>
        <v>116.318895799911</v>
      </c>
      <c r="K17" s="262" t="e">
        <f t="shared" si="3"/>
        <v>#DIV/0!</v>
      </c>
    </row>
    <row r="18" spans="1:11" ht="39">
      <c r="A18" s="216"/>
      <c r="B18" s="222"/>
      <c r="C18" s="225"/>
      <c r="D18" s="259">
        <v>6362</v>
      </c>
      <c r="E18" s="260" t="s">
        <v>46</v>
      </c>
      <c r="F18" s="44"/>
      <c r="G18" s="44"/>
      <c r="H18" s="44"/>
      <c r="I18" s="261"/>
      <c r="J18" s="262" t="e">
        <f t="shared" si="2"/>
        <v>#DIV/0!</v>
      </c>
      <c r="K18" s="262" t="e">
        <f t="shared" si="3"/>
        <v>#DIV/0!</v>
      </c>
    </row>
    <row r="19" spans="1:11">
      <c r="A19" s="266"/>
      <c r="B19" s="267">
        <v>64</v>
      </c>
      <c r="C19" s="128"/>
      <c r="D19" s="268"/>
      <c r="E19" s="254" t="s">
        <v>47</v>
      </c>
      <c r="F19" s="34">
        <f>SUM(F20)</f>
        <v>1</v>
      </c>
      <c r="G19" s="34">
        <f t="shared" ref="G19:I19" si="6">SUM(G20)</f>
        <v>0</v>
      </c>
      <c r="H19" s="34">
        <f t="shared" si="6"/>
        <v>0</v>
      </c>
      <c r="I19" s="34">
        <f t="shared" si="6"/>
        <v>0</v>
      </c>
      <c r="J19" s="255">
        <f t="shared" si="2"/>
        <v>0</v>
      </c>
      <c r="K19" s="255" t="e">
        <f t="shared" si="3"/>
        <v>#DIV/0!</v>
      </c>
    </row>
    <row r="20" spans="1:11">
      <c r="A20" s="263"/>
      <c r="B20" s="264"/>
      <c r="C20" s="269">
        <v>641</v>
      </c>
      <c r="D20" s="265"/>
      <c r="E20" s="257" t="s">
        <v>48</v>
      </c>
      <c r="F20" s="39">
        <v>1</v>
      </c>
      <c r="G20" s="39">
        <f t="shared" ref="G20:I20" si="7">SUM(G21)</f>
        <v>0</v>
      </c>
      <c r="H20" s="39">
        <f t="shared" si="7"/>
        <v>0</v>
      </c>
      <c r="I20" s="39">
        <f t="shared" si="7"/>
        <v>0</v>
      </c>
      <c r="J20" s="258">
        <f t="shared" si="2"/>
        <v>0</v>
      </c>
      <c r="K20" s="258" t="e">
        <f t="shared" si="3"/>
        <v>#DIV/0!</v>
      </c>
    </row>
    <row r="21" spans="1:11" ht="26.25">
      <c r="A21" s="216"/>
      <c r="B21" s="222"/>
      <c r="C21" s="225"/>
      <c r="D21" s="259">
        <v>6413</v>
      </c>
      <c r="E21" s="260" t="s">
        <v>49</v>
      </c>
      <c r="F21" s="44">
        <v>1</v>
      </c>
      <c r="G21" s="44"/>
      <c r="H21" s="44"/>
      <c r="I21" s="261">
        <v>0</v>
      </c>
      <c r="J21" s="262">
        <f t="shared" si="2"/>
        <v>0</v>
      </c>
      <c r="K21" s="262" t="e">
        <f t="shared" si="3"/>
        <v>#DIV/0!</v>
      </c>
    </row>
    <row r="22" spans="1:11" ht="39">
      <c r="A22" s="266"/>
      <c r="B22" s="267">
        <v>65</v>
      </c>
      <c r="C22" s="128"/>
      <c r="D22" s="268"/>
      <c r="E22" s="254" t="s">
        <v>50</v>
      </c>
      <c r="F22" s="34">
        <f>SUM(F23:F24)</f>
        <v>0</v>
      </c>
      <c r="G22" s="34">
        <f t="shared" ref="G22:I22" si="8">SUM(G23:G24)</f>
        <v>0</v>
      </c>
      <c r="H22" s="34">
        <f t="shared" si="8"/>
        <v>0</v>
      </c>
      <c r="I22" s="34">
        <f t="shared" si="8"/>
        <v>0</v>
      </c>
      <c r="J22" s="255" t="e">
        <f t="shared" si="2"/>
        <v>#DIV/0!</v>
      </c>
      <c r="K22" s="255" t="e">
        <f t="shared" si="3"/>
        <v>#DIV/0!</v>
      </c>
    </row>
    <row r="23" spans="1:11">
      <c r="A23" s="263"/>
      <c r="B23" s="264"/>
      <c r="C23" s="269">
        <v>652</v>
      </c>
      <c r="D23" s="265"/>
      <c r="E23" s="257" t="s">
        <v>51</v>
      </c>
      <c r="F23" s="39">
        <v>0</v>
      </c>
      <c r="G23" s="39"/>
      <c r="H23" s="39"/>
      <c r="I23" s="39"/>
      <c r="J23" s="258" t="e">
        <f t="shared" si="2"/>
        <v>#DIV/0!</v>
      </c>
      <c r="K23" s="258" t="e">
        <f t="shared" si="3"/>
        <v>#DIV/0!</v>
      </c>
    </row>
    <row r="24" spans="1:11">
      <c r="A24" s="263"/>
      <c r="B24" s="264"/>
      <c r="C24" s="269"/>
      <c r="D24" s="265">
        <v>6511</v>
      </c>
      <c r="E24" s="257" t="s">
        <v>52</v>
      </c>
      <c r="F24" s="39"/>
      <c r="G24" s="39"/>
      <c r="H24" s="39"/>
      <c r="I24" s="270">
        <v>0</v>
      </c>
      <c r="J24" s="258"/>
      <c r="K24" s="258"/>
    </row>
    <row r="25" spans="1:11">
      <c r="A25" s="216"/>
      <c r="B25" s="222"/>
      <c r="C25" s="225"/>
      <c r="D25" s="259">
        <v>6526</v>
      </c>
      <c r="E25" s="260" t="s">
        <v>53</v>
      </c>
      <c r="F25" s="44">
        <v>0</v>
      </c>
      <c r="G25" s="44"/>
      <c r="H25" s="44"/>
      <c r="I25" s="261"/>
      <c r="J25" s="262" t="e">
        <f t="shared" si="2"/>
        <v>#DIV/0!</v>
      </c>
      <c r="K25" s="262" t="e">
        <f t="shared" si="3"/>
        <v>#DIV/0!</v>
      </c>
    </row>
    <row r="26" spans="1:11" ht="51.75">
      <c r="A26" s="271"/>
      <c r="B26" s="271">
        <v>66</v>
      </c>
      <c r="C26" s="251"/>
      <c r="D26" s="272"/>
      <c r="E26" s="273" t="s">
        <v>54</v>
      </c>
      <c r="F26" s="274">
        <f>SUM(F27+F29)</f>
        <v>1338.85</v>
      </c>
      <c r="G26" s="274">
        <f t="shared" ref="G26:I26" si="9">SUM(G27+G29)</f>
        <v>392</v>
      </c>
      <c r="H26" s="274">
        <f t="shared" si="9"/>
        <v>0</v>
      </c>
      <c r="I26" s="274">
        <f t="shared" si="9"/>
        <v>325.2</v>
      </c>
      <c r="J26" s="255">
        <f t="shared" si="2"/>
        <v>24.289502184710798</v>
      </c>
      <c r="K26" s="255" t="e">
        <f t="shared" si="3"/>
        <v>#DIV/0!</v>
      </c>
    </row>
    <row r="27" spans="1:11" ht="26.25">
      <c r="A27" s="275"/>
      <c r="B27" s="275"/>
      <c r="C27" s="112">
        <v>661</v>
      </c>
      <c r="D27" s="265">
        <v>661</v>
      </c>
      <c r="E27" s="257" t="s">
        <v>55</v>
      </c>
      <c r="F27" s="39"/>
      <c r="G27" s="39"/>
      <c r="H27" s="39"/>
      <c r="I27" s="39"/>
      <c r="J27" s="258" t="e">
        <f t="shared" si="2"/>
        <v>#DIV/0!</v>
      </c>
      <c r="K27" s="258" t="e">
        <f t="shared" si="3"/>
        <v>#DIV/0!</v>
      </c>
    </row>
    <row r="28" spans="1:11">
      <c r="A28" s="206"/>
      <c r="B28" s="206"/>
      <c r="C28" s="113"/>
      <c r="D28" s="259">
        <v>6615</v>
      </c>
      <c r="E28" s="260" t="s">
        <v>56</v>
      </c>
      <c r="F28" s="44"/>
      <c r="G28" s="44"/>
      <c r="H28" s="202"/>
      <c r="I28" s="276"/>
      <c r="J28" s="262" t="e">
        <f t="shared" si="2"/>
        <v>#DIV/0!</v>
      </c>
      <c r="K28" s="262" t="e">
        <f t="shared" si="3"/>
        <v>#DIV/0!</v>
      </c>
    </row>
    <row r="29" spans="1:11" ht="39">
      <c r="A29" s="277"/>
      <c r="B29" s="258"/>
      <c r="C29" s="258">
        <v>663</v>
      </c>
      <c r="D29" s="278"/>
      <c r="E29" s="279" t="s">
        <v>57</v>
      </c>
      <c r="F29" s="183">
        <f>SUM(F30)</f>
        <v>1338.85</v>
      </c>
      <c r="G29" s="183">
        <f t="shared" ref="G29:I29" si="10">SUM(G30:G31)</f>
        <v>392</v>
      </c>
      <c r="H29" s="183">
        <f t="shared" si="10"/>
        <v>0</v>
      </c>
      <c r="I29" s="183">
        <f t="shared" si="10"/>
        <v>325.2</v>
      </c>
      <c r="J29" s="258">
        <f t="shared" si="2"/>
        <v>24.289502184710798</v>
      </c>
      <c r="K29" s="258" t="e">
        <f t="shared" si="3"/>
        <v>#DIV/0!</v>
      </c>
    </row>
    <row r="30" spans="1:11">
      <c r="B30" s="195"/>
      <c r="C30" s="195"/>
      <c r="D30" s="195">
        <v>6631</v>
      </c>
      <c r="E30" s="280" t="s">
        <v>58</v>
      </c>
      <c r="F30" s="281">
        <v>1338.85</v>
      </c>
      <c r="G30" s="281">
        <v>392</v>
      </c>
      <c r="H30" s="281"/>
      <c r="I30" s="281">
        <v>325.2</v>
      </c>
      <c r="J30" s="262">
        <f t="shared" si="2"/>
        <v>24.289502184710798</v>
      </c>
      <c r="K30" s="262" t="e">
        <f t="shared" si="3"/>
        <v>#DIV/0!</v>
      </c>
    </row>
    <row r="31" spans="1:11">
      <c r="A31" s="282"/>
      <c r="B31" s="195"/>
      <c r="C31" s="195"/>
      <c r="D31" s="283">
        <v>6632</v>
      </c>
      <c r="E31" s="280" t="s">
        <v>59</v>
      </c>
      <c r="F31" s="281"/>
      <c r="G31" s="281"/>
      <c r="H31" s="281"/>
      <c r="I31" s="281"/>
      <c r="J31" s="262" t="e">
        <f t="shared" si="2"/>
        <v>#DIV/0!</v>
      </c>
      <c r="K31" s="262" t="e">
        <f t="shared" si="3"/>
        <v>#DIV/0!</v>
      </c>
    </row>
    <row r="32" spans="1:11" ht="41.45" customHeight="1">
      <c r="A32" s="284"/>
      <c r="B32" s="285">
        <v>67</v>
      </c>
      <c r="C32" s="285"/>
      <c r="D32" s="285"/>
      <c r="E32" s="286" t="s">
        <v>60</v>
      </c>
      <c r="F32" s="287">
        <f>SUM(F33)</f>
        <v>0</v>
      </c>
      <c r="G32" s="287">
        <f t="shared" ref="G32:I32" si="11">SUM(G33)</f>
        <v>108703</v>
      </c>
      <c r="H32" s="287">
        <f t="shared" si="11"/>
        <v>0</v>
      </c>
      <c r="I32" s="287">
        <f t="shared" si="11"/>
        <v>38459.25</v>
      </c>
      <c r="J32" s="255" t="e">
        <f t="shared" si="2"/>
        <v>#DIV/0!</v>
      </c>
      <c r="K32" s="255" t="e">
        <f t="shared" si="3"/>
        <v>#DIV/0!</v>
      </c>
    </row>
    <row r="33" spans="1:11" ht="38.25">
      <c r="A33" s="288"/>
      <c r="B33" s="289"/>
      <c r="C33" s="290">
        <v>671</v>
      </c>
      <c r="D33" s="290"/>
      <c r="E33" s="101" t="s">
        <v>61</v>
      </c>
      <c r="F33" s="291">
        <v>0</v>
      </c>
      <c r="G33" s="291">
        <f t="shared" ref="G33:I33" si="12">SUM(G34:G35)</f>
        <v>108703</v>
      </c>
      <c r="H33" s="291">
        <f t="shared" si="12"/>
        <v>0</v>
      </c>
      <c r="I33" s="291">
        <f t="shared" si="12"/>
        <v>38459.25</v>
      </c>
      <c r="J33" s="258" t="e">
        <f t="shared" si="2"/>
        <v>#DIV/0!</v>
      </c>
      <c r="K33" s="258" t="e">
        <f t="shared" si="3"/>
        <v>#DIV/0!</v>
      </c>
    </row>
    <row r="34" spans="1:11" ht="25.5">
      <c r="A34" s="7"/>
      <c r="B34" s="196"/>
      <c r="C34" s="196"/>
      <c r="D34" s="11">
        <v>6711</v>
      </c>
      <c r="E34" s="79" t="s">
        <v>62</v>
      </c>
      <c r="F34" s="292">
        <v>0</v>
      </c>
      <c r="G34" s="292">
        <v>108703</v>
      </c>
      <c r="H34" s="223"/>
      <c r="I34" s="293">
        <v>35959.25</v>
      </c>
      <c r="J34" s="262" t="e">
        <f t="shared" si="2"/>
        <v>#DIV/0!</v>
      </c>
      <c r="K34" s="262" t="e">
        <f t="shared" si="3"/>
        <v>#DIV/0!</v>
      </c>
    </row>
    <row r="35" spans="1:11" ht="25.5">
      <c r="A35" s="7"/>
      <c r="B35" s="196"/>
      <c r="C35" s="196"/>
      <c r="D35" s="11">
        <v>6712</v>
      </c>
      <c r="E35" s="79" t="s">
        <v>63</v>
      </c>
      <c r="F35" s="292"/>
      <c r="G35" s="292">
        <v>0</v>
      </c>
      <c r="H35" s="223"/>
      <c r="I35" s="293">
        <v>2500</v>
      </c>
      <c r="J35" s="262" t="e">
        <f t="shared" si="2"/>
        <v>#DIV/0!</v>
      </c>
      <c r="K35" s="262" t="e">
        <f t="shared" si="3"/>
        <v>#DIV/0!</v>
      </c>
    </row>
    <row r="36" spans="1:11" ht="25.5">
      <c r="A36" s="294">
        <v>7</v>
      </c>
      <c r="B36" s="295"/>
      <c r="C36" s="295"/>
      <c r="D36" s="295"/>
      <c r="E36" s="22" t="s">
        <v>64</v>
      </c>
      <c r="F36" s="296">
        <v>65</v>
      </c>
      <c r="G36" s="297">
        <v>0</v>
      </c>
      <c r="H36" s="297"/>
      <c r="I36" s="298">
        <f>SUM(I37)</f>
        <v>0</v>
      </c>
      <c r="J36" s="250">
        <f t="shared" si="2"/>
        <v>0</v>
      </c>
      <c r="K36" s="250" t="e">
        <f t="shared" si="3"/>
        <v>#DIV/0!</v>
      </c>
    </row>
    <row r="37" spans="1:11" ht="25.5">
      <c r="A37" s="228"/>
      <c r="B37" s="299">
        <v>72</v>
      </c>
      <c r="C37" s="33"/>
      <c r="D37" s="299"/>
      <c r="E37" s="300" t="s">
        <v>65</v>
      </c>
      <c r="F37" s="301">
        <v>65</v>
      </c>
      <c r="G37" s="301">
        <v>0</v>
      </c>
      <c r="H37" s="301"/>
      <c r="I37" s="301">
        <f>SUM(I38)</f>
        <v>0</v>
      </c>
      <c r="J37" s="255">
        <f t="shared" si="2"/>
        <v>0</v>
      </c>
      <c r="K37" s="255" t="e">
        <f t="shared" si="3"/>
        <v>#DIV/0!</v>
      </c>
    </row>
    <row r="38" spans="1:11" ht="15.75" customHeight="1">
      <c r="A38" s="224"/>
      <c r="B38" s="224"/>
      <c r="C38" s="256">
        <v>721</v>
      </c>
      <c r="D38" s="302"/>
      <c r="E38" s="303" t="s">
        <v>66</v>
      </c>
      <c r="F38" s="304">
        <v>65</v>
      </c>
      <c r="G38" s="304">
        <v>0</v>
      </c>
      <c r="H38" s="304"/>
      <c r="I38" s="304">
        <v>0</v>
      </c>
      <c r="J38" s="258">
        <f t="shared" si="2"/>
        <v>0</v>
      </c>
      <c r="K38" s="258" t="e">
        <f t="shared" si="3"/>
        <v>#DIV/0!</v>
      </c>
    </row>
    <row r="39" spans="1:11" ht="15.75" customHeight="1">
      <c r="A39" s="197"/>
      <c r="B39" s="206"/>
      <c r="C39" s="206"/>
      <c r="D39" s="259">
        <v>7211</v>
      </c>
      <c r="E39" s="260" t="s">
        <v>67</v>
      </c>
      <c r="F39" s="44">
        <v>65</v>
      </c>
      <c r="G39" s="44">
        <v>0</v>
      </c>
      <c r="H39" s="44"/>
      <c r="I39" s="261">
        <v>0</v>
      </c>
      <c r="J39" s="262">
        <f t="shared" si="2"/>
        <v>0</v>
      </c>
      <c r="K39" s="262" t="e">
        <f t="shared" si="3"/>
        <v>#DIV/0!</v>
      </c>
    </row>
    <row r="40" spans="1:11" ht="26.25">
      <c r="A40" s="216">
        <v>9</v>
      </c>
      <c r="B40" s="216"/>
      <c r="C40" s="216"/>
      <c r="D40" s="259" t="s">
        <v>68</v>
      </c>
      <c r="E40" s="260" t="s">
        <v>69</v>
      </c>
      <c r="F40" s="44"/>
      <c r="G40" s="227">
        <v>0</v>
      </c>
      <c r="H40" s="44"/>
      <c r="I40" s="261"/>
      <c r="J40" s="262" t="e">
        <f t="shared" si="2"/>
        <v>#DIV/0!</v>
      </c>
      <c r="K40" s="262" t="e">
        <f t="shared" si="3"/>
        <v>#DIV/0!</v>
      </c>
    </row>
    <row r="41" spans="1:11">
      <c r="A41" s="216"/>
      <c r="B41" s="216"/>
      <c r="C41" s="216"/>
      <c r="D41" s="259"/>
      <c r="E41" s="260"/>
      <c r="F41" s="44"/>
      <c r="G41" s="44">
        <v>0</v>
      </c>
      <c r="H41" s="44"/>
      <c r="I41" s="261"/>
      <c r="J41" s="262" t="e">
        <f t="shared" si="2"/>
        <v>#DIV/0!</v>
      </c>
      <c r="K41" s="262" t="e">
        <f t="shared" si="3"/>
        <v>#DIV/0!</v>
      </c>
    </row>
    <row r="42" spans="1:11">
      <c r="A42" s="216"/>
      <c r="B42" s="222"/>
      <c r="C42" s="225"/>
      <c r="D42" s="259"/>
      <c r="E42" s="260"/>
      <c r="F42" s="44"/>
      <c r="G42" s="44"/>
      <c r="H42" s="44"/>
      <c r="I42" s="261"/>
      <c r="J42" s="262" t="e">
        <f t="shared" si="2"/>
        <v>#DIV/0!</v>
      </c>
      <c r="K42" s="262" t="e">
        <f t="shared" si="3"/>
        <v>#DIV/0!</v>
      </c>
    </row>
    <row r="43" spans="1:11" ht="39">
      <c r="A43" s="207"/>
      <c r="B43" s="305"/>
      <c r="C43" s="306"/>
      <c r="D43" s="307"/>
      <c r="E43" s="308" t="s">
        <v>4</v>
      </c>
      <c r="F43" s="308" t="s">
        <v>70</v>
      </c>
      <c r="G43" s="308" t="s">
        <v>71</v>
      </c>
      <c r="H43" s="309" t="s">
        <v>35</v>
      </c>
      <c r="I43" s="308" t="s">
        <v>72</v>
      </c>
      <c r="J43" s="235" t="s">
        <v>37</v>
      </c>
      <c r="K43" s="235" t="s">
        <v>38</v>
      </c>
    </row>
    <row r="44" spans="1:11">
      <c r="A44" s="310"/>
      <c r="B44" s="310"/>
      <c r="C44" s="311"/>
      <c r="D44" s="312"/>
      <c r="E44" s="313">
        <v>1</v>
      </c>
      <c r="F44" s="314">
        <v>2</v>
      </c>
      <c r="G44" s="314">
        <v>3</v>
      </c>
      <c r="H44" s="314">
        <v>4</v>
      </c>
      <c r="I44" s="314">
        <v>5</v>
      </c>
      <c r="J44" s="241">
        <v>6</v>
      </c>
      <c r="K44" s="241">
        <v>7</v>
      </c>
    </row>
    <row r="45" spans="1:11">
      <c r="A45" s="315"/>
      <c r="B45" s="316"/>
      <c r="C45" s="317"/>
      <c r="D45" s="318"/>
      <c r="E45" s="319" t="s">
        <v>73</v>
      </c>
      <c r="F45" s="58">
        <f>SUM(F46)</f>
        <v>343210</v>
      </c>
      <c r="G45" s="58">
        <f>SUM(G46)</f>
        <v>746823</v>
      </c>
      <c r="H45" s="58">
        <f t="shared" ref="H45:I45" si="13">H46+H102</f>
        <v>0</v>
      </c>
      <c r="I45" s="58">
        <f t="shared" si="13"/>
        <v>347196.51</v>
      </c>
      <c r="J45" s="320">
        <f>SUM(I45/F45*100)</f>
        <v>101.161536668512</v>
      </c>
      <c r="K45" s="320" t="e">
        <f>SUM(I45/H45*100)</f>
        <v>#DIV/0!</v>
      </c>
    </row>
    <row r="46" spans="1:11">
      <c r="A46" s="211">
        <v>3</v>
      </c>
      <c r="B46" s="321"/>
      <c r="C46" s="322"/>
      <c r="D46" s="323"/>
      <c r="E46" s="324" t="s">
        <v>74</v>
      </c>
      <c r="F46" s="59">
        <v>343210</v>
      </c>
      <c r="G46" s="59">
        <f t="shared" ref="G46:H46" si="14">G47+G57+G90+G96+G99</f>
        <v>746823</v>
      </c>
      <c r="H46" s="59">
        <f t="shared" si="14"/>
        <v>0</v>
      </c>
      <c r="I46" s="59">
        <f>SUM(I47+I57+I90+I96)</f>
        <v>346946.51</v>
      </c>
      <c r="J46" s="320">
        <f t="shared" ref="J46:J112" si="15">SUM(I46/F46*100)</f>
        <v>101.088694968095</v>
      </c>
      <c r="K46" s="320" t="e">
        <f t="shared" ref="K46:K112" si="16">SUM(I46/H46*100)</f>
        <v>#DIV/0!</v>
      </c>
    </row>
    <row r="47" spans="1:11">
      <c r="A47" s="255"/>
      <c r="B47" s="255">
        <v>31</v>
      </c>
      <c r="C47" s="255"/>
      <c r="D47" s="255"/>
      <c r="E47" s="325" t="s">
        <v>75</v>
      </c>
      <c r="F47" s="326">
        <f>SUM(F49+F52+F54)</f>
        <v>300009.03000000003</v>
      </c>
      <c r="G47" s="326">
        <f t="shared" ref="G47:H47" si="17">G48+G52+G54</f>
        <v>647770</v>
      </c>
      <c r="H47" s="326">
        <f t="shared" si="17"/>
        <v>0</v>
      </c>
      <c r="I47" s="326">
        <f>SUM(I48+I52+I54)</f>
        <v>310184.34000000003</v>
      </c>
      <c r="J47" s="255">
        <f t="shared" si="15"/>
        <v>103.391667910796</v>
      </c>
      <c r="K47" s="255" t="e">
        <f t="shared" si="16"/>
        <v>#DIV/0!</v>
      </c>
    </row>
    <row r="48" spans="1:11">
      <c r="A48" s="258"/>
      <c r="B48" s="258"/>
      <c r="C48" s="258">
        <v>311</v>
      </c>
      <c r="D48" s="258"/>
      <c r="E48" s="327" t="s">
        <v>76</v>
      </c>
      <c r="F48" s="183">
        <f>SUM(F49:F51)</f>
        <v>248432.7</v>
      </c>
      <c r="G48" s="183">
        <f>SUM(G49:G51)</f>
        <v>535981</v>
      </c>
      <c r="H48" s="183"/>
      <c r="I48" s="183">
        <f>SUM(I49)</f>
        <v>256555.97</v>
      </c>
      <c r="J48" s="258">
        <f t="shared" si="15"/>
        <v>103.269807074512</v>
      </c>
      <c r="K48" s="258" t="e">
        <f t="shared" si="16"/>
        <v>#DIV/0!</v>
      </c>
    </row>
    <row r="49" spans="1:11">
      <c r="A49" s="195"/>
      <c r="B49" s="195"/>
      <c r="C49" s="195"/>
      <c r="D49" s="195">
        <v>3111</v>
      </c>
      <c r="E49" s="328" t="s">
        <v>77</v>
      </c>
      <c r="F49" s="281">
        <v>248432.7</v>
      </c>
      <c r="G49" s="281">
        <v>535981</v>
      </c>
      <c r="H49" s="281"/>
      <c r="I49" s="281">
        <v>256555.97</v>
      </c>
      <c r="J49" s="262">
        <f t="shared" si="15"/>
        <v>103.269807074512</v>
      </c>
      <c r="K49" s="262" t="e">
        <f t="shared" si="16"/>
        <v>#DIV/0!</v>
      </c>
    </row>
    <row r="50" spans="1:11">
      <c r="A50" s="195"/>
      <c r="B50" s="195"/>
      <c r="C50" s="195"/>
      <c r="D50" s="195">
        <v>3113</v>
      </c>
      <c r="E50" s="328" t="s">
        <v>78</v>
      </c>
      <c r="F50" s="281"/>
      <c r="G50" s="281"/>
      <c r="H50" s="281"/>
      <c r="I50" s="281">
        <v>0</v>
      </c>
      <c r="J50" s="262" t="e">
        <f t="shared" si="15"/>
        <v>#DIV/0!</v>
      </c>
      <c r="K50" s="262" t="e">
        <f t="shared" si="16"/>
        <v>#DIV/0!</v>
      </c>
    </row>
    <row r="51" spans="1:11">
      <c r="A51" s="195"/>
      <c r="B51" s="195"/>
      <c r="C51" s="195"/>
      <c r="D51" s="195">
        <v>3114</v>
      </c>
      <c r="E51" s="328" t="s">
        <v>79</v>
      </c>
      <c r="F51" s="281"/>
      <c r="G51" s="281"/>
      <c r="H51" s="281"/>
      <c r="I51" s="281"/>
      <c r="J51" s="262" t="e">
        <f t="shared" si="15"/>
        <v>#DIV/0!</v>
      </c>
      <c r="K51" s="262" t="e">
        <f t="shared" si="16"/>
        <v>#DIV/0!</v>
      </c>
    </row>
    <row r="52" spans="1:11">
      <c r="A52" s="258"/>
      <c r="B52" s="258"/>
      <c r="C52" s="258">
        <v>312</v>
      </c>
      <c r="D52" s="258"/>
      <c r="E52" s="327" t="s">
        <v>80</v>
      </c>
      <c r="F52" s="183">
        <f>SUM(F53)</f>
        <v>10400</v>
      </c>
      <c r="G52" s="183">
        <v>22501</v>
      </c>
      <c r="H52" s="183"/>
      <c r="I52" s="183">
        <f>SUM(I53)</f>
        <v>11582.88</v>
      </c>
      <c r="J52" s="258">
        <f t="shared" si="15"/>
        <v>111.373846153846</v>
      </c>
      <c r="K52" s="258" t="e">
        <f t="shared" si="16"/>
        <v>#DIV/0!</v>
      </c>
    </row>
    <row r="53" spans="1:11">
      <c r="A53" s="195"/>
      <c r="B53" s="195"/>
      <c r="C53" s="195"/>
      <c r="D53" s="195">
        <v>3121</v>
      </c>
      <c r="E53" s="328" t="s">
        <v>80</v>
      </c>
      <c r="F53" s="281">
        <v>10400</v>
      </c>
      <c r="G53" s="281">
        <v>22501</v>
      </c>
      <c r="H53" s="281"/>
      <c r="I53" s="281">
        <v>11582.88</v>
      </c>
      <c r="J53" s="262">
        <f t="shared" si="15"/>
        <v>111.373846153846</v>
      </c>
      <c r="K53" s="262" t="e">
        <f t="shared" si="16"/>
        <v>#DIV/0!</v>
      </c>
    </row>
    <row r="54" spans="1:11">
      <c r="A54" s="258"/>
      <c r="B54" s="258"/>
      <c r="C54" s="258">
        <v>313</v>
      </c>
      <c r="D54" s="258"/>
      <c r="E54" s="327" t="s">
        <v>81</v>
      </c>
      <c r="F54" s="183">
        <f>SUM(F55)</f>
        <v>41176.33</v>
      </c>
      <c r="G54" s="183">
        <v>89288</v>
      </c>
      <c r="H54" s="183"/>
      <c r="I54" s="183">
        <f>SUM(I55)</f>
        <v>42045.49</v>
      </c>
      <c r="J54" s="258">
        <f t="shared" si="15"/>
        <v>102.110824349815</v>
      </c>
      <c r="K54" s="258" t="e">
        <f t="shared" si="16"/>
        <v>#DIV/0!</v>
      </c>
    </row>
    <row r="55" spans="1:11">
      <c r="A55" s="195"/>
      <c r="B55" s="195"/>
      <c r="C55" s="195"/>
      <c r="D55" s="195">
        <v>3132</v>
      </c>
      <c r="E55" s="328" t="s">
        <v>82</v>
      </c>
      <c r="F55" s="281">
        <v>41176.33</v>
      </c>
      <c r="G55" s="281">
        <v>89288</v>
      </c>
      <c r="H55" s="281"/>
      <c r="I55" s="281">
        <v>42045.49</v>
      </c>
      <c r="J55" s="262">
        <f t="shared" si="15"/>
        <v>102.110824349815</v>
      </c>
      <c r="K55" s="262" t="e">
        <f t="shared" si="16"/>
        <v>#DIV/0!</v>
      </c>
    </row>
    <row r="56" spans="1:11">
      <c r="A56" s="195"/>
      <c r="B56" s="195"/>
      <c r="C56" s="195"/>
      <c r="D56" s="195">
        <v>3133</v>
      </c>
      <c r="E56" s="328" t="s">
        <v>83</v>
      </c>
      <c r="F56" s="195"/>
      <c r="G56" s="195"/>
      <c r="H56" s="195"/>
      <c r="I56" s="195"/>
      <c r="J56" s="262" t="e">
        <f t="shared" si="15"/>
        <v>#DIV/0!</v>
      </c>
      <c r="K56" s="262" t="e">
        <f t="shared" si="16"/>
        <v>#DIV/0!</v>
      </c>
    </row>
    <row r="57" spans="1:11">
      <c r="A57" s="255"/>
      <c r="B57" s="255">
        <v>32</v>
      </c>
      <c r="C57" s="255"/>
      <c r="D57" s="255"/>
      <c r="E57" s="325" t="s">
        <v>84</v>
      </c>
      <c r="F57" s="326">
        <f>SUM(F58+F63+F70+F82)</f>
        <v>42643.24</v>
      </c>
      <c r="G57" s="326">
        <f t="shared" ref="G57:I57" si="18">G58+G63+G70+G80+G82</f>
        <v>90645</v>
      </c>
      <c r="H57" s="326">
        <f t="shared" si="18"/>
        <v>0</v>
      </c>
      <c r="I57" s="326">
        <f t="shared" si="18"/>
        <v>36762.17</v>
      </c>
      <c r="J57" s="255">
        <f t="shared" si="15"/>
        <v>86.208669885308893</v>
      </c>
      <c r="K57" s="255" t="e">
        <f t="shared" si="16"/>
        <v>#DIV/0!</v>
      </c>
    </row>
    <row r="58" spans="1:11">
      <c r="A58" s="258"/>
      <c r="B58" s="258"/>
      <c r="C58" s="258">
        <v>321</v>
      </c>
      <c r="D58" s="258"/>
      <c r="E58" s="327" t="s">
        <v>85</v>
      </c>
      <c r="F58" s="183">
        <f>SUM(F59:F62)</f>
        <v>7486.87</v>
      </c>
      <c r="G58" s="183">
        <v>20379</v>
      </c>
      <c r="H58" s="183">
        <f t="shared" ref="H58" si="19">SUM(H59:H61)</f>
        <v>0</v>
      </c>
      <c r="I58" s="183">
        <f>SUM(I59:I62)</f>
        <v>6567.51</v>
      </c>
      <c r="J58" s="258">
        <f t="shared" si="15"/>
        <v>87.720369126216994</v>
      </c>
      <c r="K58" s="258" t="e">
        <f t="shared" si="16"/>
        <v>#DIV/0!</v>
      </c>
    </row>
    <row r="59" spans="1:11">
      <c r="A59" s="195"/>
      <c r="B59" s="195"/>
      <c r="C59" s="195"/>
      <c r="D59" s="195">
        <v>3211</v>
      </c>
      <c r="E59" s="328" t="s">
        <v>86</v>
      </c>
      <c r="F59" s="281">
        <v>1636.32</v>
      </c>
      <c r="G59" s="281">
        <v>0</v>
      </c>
      <c r="H59" s="281"/>
      <c r="I59" s="281">
        <v>905.72</v>
      </c>
      <c r="J59" s="262">
        <f t="shared" si="15"/>
        <v>55.351031583064398</v>
      </c>
      <c r="K59" s="262" t="e">
        <f t="shared" si="16"/>
        <v>#DIV/0!</v>
      </c>
    </row>
    <row r="60" spans="1:11" ht="26.25">
      <c r="A60" s="195"/>
      <c r="B60" s="195"/>
      <c r="C60" s="195"/>
      <c r="D60" s="195">
        <v>3212</v>
      </c>
      <c r="E60" s="328" t="s">
        <v>87</v>
      </c>
      <c r="F60" s="281">
        <v>5830.55</v>
      </c>
      <c r="G60" s="281"/>
      <c r="H60" s="281"/>
      <c r="I60" s="281">
        <v>5213.04</v>
      </c>
      <c r="J60" s="262">
        <f t="shared" si="15"/>
        <v>89.409060894769794</v>
      </c>
      <c r="K60" s="262" t="e">
        <f t="shared" si="16"/>
        <v>#DIV/0!</v>
      </c>
    </row>
    <row r="61" spans="1:11">
      <c r="A61" s="195"/>
      <c r="B61" s="195"/>
      <c r="C61" s="195"/>
      <c r="D61" s="195">
        <v>3213</v>
      </c>
      <c r="E61" s="328" t="s">
        <v>88</v>
      </c>
      <c r="F61" s="195">
        <v>20</v>
      </c>
      <c r="G61" s="281"/>
      <c r="H61" s="281"/>
      <c r="I61" s="281">
        <v>448.75</v>
      </c>
      <c r="J61" s="262">
        <f t="shared" si="15"/>
        <v>2243.75</v>
      </c>
      <c r="K61" s="262" t="e">
        <f t="shared" si="16"/>
        <v>#DIV/0!</v>
      </c>
    </row>
    <row r="62" spans="1:11">
      <c r="A62" s="195"/>
      <c r="B62" s="195"/>
      <c r="C62" s="195"/>
      <c r="D62" s="195">
        <v>3214</v>
      </c>
      <c r="E62" s="328" t="s">
        <v>89</v>
      </c>
      <c r="F62" s="195"/>
      <c r="G62" s="195"/>
      <c r="H62" s="195"/>
      <c r="I62" s="195"/>
      <c r="J62" s="262" t="e">
        <f t="shared" si="15"/>
        <v>#DIV/0!</v>
      </c>
      <c r="K62" s="262" t="e">
        <f t="shared" si="16"/>
        <v>#DIV/0!</v>
      </c>
    </row>
    <row r="63" spans="1:11">
      <c r="A63" s="258"/>
      <c r="B63" s="258"/>
      <c r="C63" s="258">
        <v>322</v>
      </c>
      <c r="D63" s="258"/>
      <c r="E63" s="327" t="s">
        <v>90</v>
      </c>
      <c r="F63" s="183">
        <f>SUM(F64:F69)</f>
        <v>21502.11</v>
      </c>
      <c r="G63" s="183">
        <v>42094</v>
      </c>
      <c r="H63" s="183">
        <f t="shared" ref="H63" si="20">SUM(H64:H69)</f>
        <v>0</v>
      </c>
      <c r="I63" s="183">
        <f>SUM(I64:I68)</f>
        <v>17834.98</v>
      </c>
      <c r="J63" s="258">
        <f t="shared" si="15"/>
        <v>82.945255140076995</v>
      </c>
      <c r="K63" s="258" t="e">
        <f t="shared" si="16"/>
        <v>#DIV/0!</v>
      </c>
    </row>
    <row r="64" spans="1:11">
      <c r="A64" s="195"/>
      <c r="B64" s="195"/>
      <c r="C64" s="195"/>
      <c r="D64" s="195">
        <v>3221</v>
      </c>
      <c r="E64" s="328" t="s">
        <v>91</v>
      </c>
      <c r="F64" s="281">
        <v>1404.54</v>
      </c>
      <c r="G64" s="281"/>
      <c r="H64" s="281"/>
      <c r="I64" s="281">
        <v>1120.1600000000001</v>
      </c>
      <c r="J64" s="262">
        <f t="shared" si="15"/>
        <v>79.752801629003102</v>
      </c>
      <c r="K64" s="262" t="e">
        <f t="shared" si="16"/>
        <v>#DIV/0!</v>
      </c>
    </row>
    <row r="65" spans="1:11">
      <c r="A65" s="195"/>
      <c r="B65" s="195"/>
      <c r="C65" s="195"/>
      <c r="D65" s="195">
        <v>3222</v>
      </c>
      <c r="E65" s="328" t="s">
        <v>92</v>
      </c>
      <c r="F65" s="195">
        <v>10694.75</v>
      </c>
      <c r="G65" s="195"/>
      <c r="H65" s="195"/>
      <c r="I65" s="195">
        <v>12390.48</v>
      </c>
      <c r="J65" s="262">
        <f t="shared" si="15"/>
        <v>115.855723602702</v>
      </c>
      <c r="K65" s="262" t="e">
        <f t="shared" si="16"/>
        <v>#DIV/0!</v>
      </c>
    </row>
    <row r="66" spans="1:11">
      <c r="A66" s="195"/>
      <c r="B66" s="195"/>
      <c r="C66" s="195"/>
      <c r="D66" s="195">
        <v>3223</v>
      </c>
      <c r="E66" s="328" t="s">
        <v>93</v>
      </c>
      <c r="F66" s="281">
        <v>9040.32</v>
      </c>
      <c r="G66" s="281"/>
      <c r="H66" s="281"/>
      <c r="I66" s="281">
        <v>4324.34</v>
      </c>
      <c r="J66" s="262">
        <f t="shared" si="15"/>
        <v>47.833926232699703</v>
      </c>
      <c r="K66" s="262" t="e">
        <f t="shared" si="16"/>
        <v>#DIV/0!</v>
      </c>
    </row>
    <row r="67" spans="1:11" ht="26.25">
      <c r="A67" s="195"/>
      <c r="B67" s="195"/>
      <c r="C67" s="195"/>
      <c r="D67" s="195">
        <v>3224</v>
      </c>
      <c r="E67" s="328" t="s">
        <v>94</v>
      </c>
      <c r="F67" s="281">
        <v>0</v>
      </c>
      <c r="G67" s="281"/>
      <c r="H67" s="281"/>
      <c r="I67" s="281">
        <v>0</v>
      </c>
      <c r="J67" s="262" t="e">
        <f t="shared" si="15"/>
        <v>#DIV/0!</v>
      </c>
      <c r="K67" s="262" t="e">
        <f t="shared" si="16"/>
        <v>#DIV/0!</v>
      </c>
    </row>
    <row r="68" spans="1:11">
      <c r="A68" s="195"/>
      <c r="B68" s="195"/>
      <c r="C68" s="195"/>
      <c r="D68" s="195">
        <v>3225</v>
      </c>
      <c r="E68" s="328" t="s">
        <v>95</v>
      </c>
      <c r="F68" s="195">
        <v>362.5</v>
      </c>
      <c r="G68" s="195"/>
      <c r="H68" s="195"/>
      <c r="I68" s="195">
        <v>0</v>
      </c>
      <c r="J68" s="262">
        <f t="shared" si="15"/>
        <v>0</v>
      </c>
      <c r="K68" s="262" t="e">
        <f t="shared" si="16"/>
        <v>#DIV/0!</v>
      </c>
    </row>
    <row r="69" spans="1:11" ht="26.25">
      <c r="A69" s="195"/>
      <c r="B69" s="195"/>
      <c r="C69" s="195"/>
      <c r="D69" s="195">
        <v>3227</v>
      </c>
      <c r="E69" s="328" t="s">
        <v>96</v>
      </c>
      <c r="F69" s="195"/>
      <c r="G69" s="195"/>
      <c r="H69" s="195"/>
      <c r="I69" s="195"/>
      <c r="J69" s="262" t="e">
        <f t="shared" si="15"/>
        <v>#DIV/0!</v>
      </c>
      <c r="K69" s="262" t="e">
        <f t="shared" si="16"/>
        <v>#DIV/0!</v>
      </c>
    </row>
    <row r="70" spans="1:11">
      <c r="A70" s="258"/>
      <c r="B70" s="258"/>
      <c r="C70" s="258">
        <v>323</v>
      </c>
      <c r="D70" s="258"/>
      <c r="E70" s="327" t="s">
        <v>97</v>
      </c>
      <c r="F70" s="183">
        <f>SUM(F71:F79)</f>
        <v>12336.26</v>
      </c>
      <c r="G70" s="183">
        <v>25252</v>
      </c>
      <c r="H70" s="183">
        <f t="shared" ref="H70:I70" si="21">SUM(H71:H79)</f>
        <v>0</v>
      </c>
      <c r="I70" s="183">
        <f t="shared" si="21"/>
        <v>9535.1299999999992</v>
      </c>
      <c r="J70" s="258">
        <f t="shared" si="15"/>
        <v>77.293523320682297</v>
      </c>
      <c r="K70" s="258" t="e">
        <f t="shared" si="16"/>
        <v>#DIV/0!</v>
      </c>
    </row>
    <row r="71" spans="1:11">
      <c r="A71" s="195"/>
      <c r="B71" s="195"/>
      <c r="C71" s="195"/>
      <c r="D71" s="195">
        <v>3231</v>
      </c>
      <c r="E71" s="328" t="s">
        <v>98</v>
      </c>
      <c r="F71" s="281">
        <v>5471.58</v>
      </c>
      <c r="G71" s="281"/>
      <c r="H71" s="281"/>
      <c r="I71" s="281">
        <v>3995.99</v>
      </c>
      <c r="J71" s="262">
        <f t="shared" si="15"/>
        <v>73.031738547183807</v>
      </c>
      <c r="K71" s="262" t="e">
        <f t="shared" si="16"/>
        <v>#DIV/0!</v>
      </c>
    </row>
    <row r="72" spans="1:11" ht="26.25">
      <c r="A72" s="195"/>
      <c r="B72" s="195"/>
      <c r="C72" s="195"/>
      <c r="D72" s="195">
        <v>3232</v>
      </c>
      <c r="E72" s="328" t="s">
        <v>99</v>
      </c>
      <c r="F72" s="281">
        <v>1478.13</v>
      </c>
      <c r="G72" s="281"/>
      <c r="H72" s="281"/>
      <c r="I72" s="281">
        <v>2500</v>
      </c>
      <c r="J72" s="262">
        <f t="shared" si="15"/>
        <v>169.13262027020599</v>
      </c>
      <c r="K72" s="262" t="e">
        <f t="shared" si="16"/>
        <v>#DIV/0!</v>
      </c>
    </row>
    <row r="73" spans="1:11">
      <c r="A73" s="195"/>
      <c r="B73" s="195"/>
      <c r="C73" s="195"/>
      <c r="D73" s="195">
        <v>3233</v>
      </c>
      <c r="E73" s="328" t="s">
        <v>100</v>
      </c>
      <c r="F73" s="195">
        <v>710</v>
      </c>
      <c r="G73" s="195"/>
      <c r="H73" s="195"/>
      <c r="I73" s="195">
        <v>0</v>
      </c>
      <c r="J73" s="262">
        <f t="shared" si="15"/>
        <v>0</v>
      </c>
      <c r="K73" s="262" t="e">
        <f t="shared" si="16"/>
        <v>#DIV/0!</v>
      </c>
    </row>
    <row r="74" spans="1:11">
      <c r="A74" s="195"/>
      <c r="B74" s="195"/>
      <c r="C74" s="195"/>
      <c r="D74" s="195">
        <v>3234</v>
      </c>
      <c r="E74" s="328" t="s">
        <v>101</v>
      </c>
      <c r="F74" s="281">
        <v>2108.7399999999998</v>
      </c>
      <c r="G74" s="281"/>
      <c r="H74" s="281"/>
      <c r="I74" s="281">
        <v>1031.6300000000001</v>
      </c>
      <c r="J74" s="262">
        <f t="shared" si="15"/>
        <v>48.921630926524898</v>
      </c>
      <c r="K74" s="262" t="e">
        <f t="shared" si="16"/>
        <v>#DIV/0!</v>
      </c>
    </row>
    <row r="75" spans="1:11">
      <c r="A75" s="195"/>
      <c r="B75" s="195"/>
      <c r="C75" s="195"/>
      <c r="D75" s="195">
        <v>3235</v>
      </c>
      <c r="E75" s="328" t="s">
        <v>102</v>
      </c>
      <c r="F75" s="195">
        <v>869</v>
      </c>
      <c r="G75" s="195"/>
      <c r="H75" s="195"/>
      <c r="I75" s="195">
        <v>0</v>
      </c>
      <c r="J75" s="262">
        <f t="shared" si="15"/>
        <v>0</v>
      </c>
      <c r="K75" s="262" t="e">
        <f t="shared" si="16"/>
        <v>#DIV/0!</v>
      </c>
    </row>
    <row r="76" spans="1:11">
      <c r="A76" s="195"/>
      <c r="B76" s="195"/>
      <c r="C76" s="195"/>
      <c r="D76" s="195">
        <v>3236</v>
      </c>
      <c r="E76" s="328" t="s">
        <v>103</v>
      </c>
      <c r="F76" s="281">
        <v>0</v>
      </c>
      <c r="G76" s="281"/>
      <c r="H76" s="281"/>
      <c r="I76" s="281">
        <v>42.24</v>
      </c>
      <c r="J76" s="262" t="e">
        <f t="shared" si="15"/>
        <v>#DIV/0!</v>
      </c>
      <c r="K76" s="262" t="e">
        <f t="shared" si="16"/>
        <v>#DIV/0!</v>
      </c>
    </row>
    <row r="77" spans="1:11">
      <c r="A77" s="195"/>
      <c r="B77" s="195"/>
      <c r="C77" s="195"/>
      <c r="D77" s="195">
        <v>3237</v>
      </c>
      <c r="E77" s="328" t="s">
        <v>104</v>
      </c>
      <c r="F77" s="281">
        <v>0</v>
      </c>
      <c r="G77" s="195"/>
      <c r="H77" s="195"/>
      <c r="I77" s="281">
        <v>0</v>
      </c>
      <c r="J77" s="262" t="e">
        <f t="shared" si="15"/>
        <v>#DIV/0!</v>
      </c>
      <c r="K77" s="262" t="e">
        <f t="shared" si="16"/>
        <v>#DIV/0!</v>
      </c>
    </row>
    <row r="78" spans="1:11">
      <c r="A78" s="195"/>
      <c r="B78" s="195"/>
      <c r="C78" s="195"/>
      <c r="D78" s="195">
        <v>3238</v>
      </c>
      <c r="E78" s="328" t="s">
        <v>105</v>
      </c>
      <c r="F78" s="195">
        <v>1176.19</v>
      </c>
      <c r="G78" s="281"/>
      <c r="H78" s="281"/>
      <c r="I78" s="281">
        <v>1517.31</v>
      </c>
      <c r="J78" s="262">
        <f t="shared" si="15"/>
        <v>129.00211700490601</v>
      </c>
      <c r="K78" s="262" t="e">
        <f t="shared" si="16"/>
        <v>#DIV/0!</v>
      </c>
    </row>
    <row r="79" spans="1:11">
      <c r="A79" s="195"/>
      <c r="B79" s="195"/>
      <c r="C79" s="195"/>
      <c r="D79" s="195">
        <v>3239</v>
      </c>
      <c r="E79" s="328" t="s">
        <v>106</v>
      </c>
      <c r="F79" s="195">
        <v>522.62</v>
      </c>
      <c r="G79" s="195"/>
      <c r="H79" s="195"/>
      <c r="I79" s="195">
        <v>447.96</v>
      </c>
      <c r="J79" s="262">
        <f t="shared" si="15"/>
        <v>85.714285714285694</v>
      </c>
      <c r="K79" s="262" t="e">
        <f t="shared" si="16"/>
        <v>#DIV/0!</v>
      </c>
    </row>
    <row r="80" spans="1:11" ht="26.25">
      <c r="A80" s="258"/>
      <c r="B80" s="258"/>
      <c r="C80" s="258">
        <v>324</v>
      </c>
      <c r="D80" s="258"/>
      <c r="E80" s="327" t="s">
        <v>107</v>
      </c>
      <c r="F80" s="258">
        <f>SUM(F81)</f>
        <v>0</v>
      </c>
      <c r="G80" s="258">
        <v>0</v>
      </c>
      <c r="H80" s="258">
        <f t="shared" ref="H80:I80" si="22">SUM(H81)</f>
        <v>0</v>
      </c>
      <c r="I80" s="258">
        <f t="shared" si="22"/>
        <v>0</v>
      </c>
      <c r="J80" s="258" t="e">
        <f t="shared" si="15"/>
        <v>#DIV/0!</v>
      </c>
      <c r="K80" s="258" t="e">
        <f t="shared" si="16"/>
        <v>#DIV/0!</v>
      </c>
    </row>
    <row r="81" spans="1:11" ht="26.25">
      <c r="A81" s="262"/>
      <c r="B81" s="262"/>
      <c r="C81" s="262"/>
      <c r="D81" s="262">
        <v>3241</v>
      </c>
      <c r="E81" s="329" t="s">
        <v>107</v>
      </c>
      <c r="F81" s="262">
        <v>0</v>
      </c>
      <c r="G81" s="262"/>
      <c r="H81" s="262"/>
      <c r="I81" s="262">
        <v>0</v>
      </c>
      <c r="J81" s="262" t="e">
        <f t="shared" si="15"/>
        <v>#DIV/0!</v>
      </c>
      <c r="K81" s="262" t="e">
        <f t="shared" si="16"/>
        <v>#DIV/0!</v>
      </c>
    </row>
    <row r="82" spans="1:11" ht="26.25">
      <c r="A82" s="258"/>
      <c r="B82" s="258"/>
      <c r="C82" s="258">
        <v>329</v>
      </c>
      <c r="D82" s="258"/>
      <c r="E82" s="327" t="s">
        <v>108</v>
      </c>
      <c r="F82" s="183">
        <v>1318</v>
      </c>
      <c r="G82" s="183">
        <v>2920</v>
      </c>
      <c r="H82" s="183">
        <f t="shared" ref="H82" si="23">SUM(H83:H89)</f>
        <v>0</v>
      </c>
      <c r="I82" s="183">
        <f>SUM(I84:I89)</f>
        <v>2824.55</v>
      </c>
      <c r="J82" s="258">
        <f t="shared" si="15"/>
        <v>214.30576631259501</v>
      </c>
      <c r="K82" s="258" t="e">
        <f t="shared" si="16"/>
        <v>#DIV/0!</v>
      </c>
    </row>
    <row r="83" spans="1:11" ht="26.25">
      <c r="A83" s="195"/>
      <c r="B83" s="195"/>
      <c r="C83" s="195"/>
      <c r="D83" s="195">
        <v>3291</v>
      </c>
      <c r="E83" s="328" t="s">
        <v>109</v>
      </c>
      <c r="F83" s="195"/>
      <c r="G83" s="195"/>
      <c r="H83" s="281"/>
      <c r="I83" s="281"/>
      <c r="J83" s="262" t="e">
        <f t="shared" si="15"/>
        <v>#DIV/0!</v>
      </c>
      <c r="K83" s="262" t="e">
        <f t="shared" si="16"/>
        <v>#DIV/0!</v>
      </c>
    </row>
    <row r="84" spans="1:11">
      <c r="A84" s="195"/>
      <c r="B84" s="195"/>
      <c r="C84" s="195"/>
      <c r="D84" s="195">
        <v>3292</v>
      </c>
      <c r="E84" s="328" t="s">
        <v>110</v>
      </c>
      <c r="F84" s="195"/>
      <c r="G84" s="195"/>
      <c r="H84" s="195"/>
      <c r="I84" s="195"/>
      <c r="J84" s="262" t="e">
        <f t="shared" si="15"/>
        <v>#DIV/0!</v>
      </c>
      <c r="K84" s="262" t="e">
        <f t="shared" si="16"/>
        <v>#DIV/0!</v>
      </c>
    </row>
    <row r="85" spans="1:11">
      <c r="A85" s="195"/>
      <c r="B85" s="195"/>
      <c r="C85" s="195"/>
      <c r="D85" s="195">
        <v>3293</v>
      </c>
      <c r="E85" s="328" t="s">
        <v>111</v>
      </c>
      <c r="F85" s="195">
        <v>0</v>
      </c>
      <c r="G85" s="195"/>
      <c r="H85" s="195"/>
      <c r="I85" s="195">
        <v>0</v>
      </c>
      <c r="J85" s="262" t="e">
        <f t="shared" si="15"/>
        <v>#DIV/0!</v>
      </c>
      <c r="K85" s="262" t="e">
        <f t="shared" si="16"/>
        <v>#DIV/0!</v>
      </c>
    </row>
    <row r="86" spans="1:11">
      <c r="A86" s="195"/>
      <c r="B86" s="195"/>
      <c r="C86" s="195"/>
      <c r="D86" s="195">
        <v>3294</v>
      </c>
      <c r="E86" s="328" t="s">
        <v>112</v>
      </c>
      <c r="F86" s="195">
        <v>180</v>
      </c>
      <c r="G86" s="195"/>
      <c r="H86" s="195"/>
      <c r="I86" s="195">
        <v>140</v>
      </c>
      <c r="J86" s="262">
        <f t="shared" si="15"/>
        <v>77.7777777777778</v>
      </c>
      <c r="K86" s="262" t="e">
        <f t="shared" si="16"/>
        <v>#DIV/0!</v>
      </c>
    </row>
    <row r="87" spans="1:11">
      <c r="A87" s="195"/>
      <c r="B87" s="195"/>
      <c r="C87" s="195"/>
      <c r="D87" s="195">
        <v>3295</v>
      </c>
      <c r="E87" s="328" t="s">
        <v>113</v>
      </c>
      <c r="F87" s="195">
        <v>1138</v>
      </c>
      <c r="G87" s="195"/>
      <c r="H87" s="195"/>
      <c r="I87" s="195">
        <v>1309</v>
      </c>
      <c r="J87" s="262">
        <f t="shared" si="15"/>
        <v>115.026362038664</v>
      </c>
      <c r="K87" s="262" t="e">
        <f t="shared" si="16"/>
        <v>#DIV/0!</v>
      </c>
    </row>
    <row r="88" spans="1:11">
      <c r="A88" s="195"/>
      <c r="B88" s="195"/>
      <c r="C88" s="195"/>
      <c r="D88" s="195">
        <v>3296</v>
      </c>
      <c r="E88" s="328" t="s">
        <v>114</v>
      </c>
      <c r="F88" s="281">
        <v>0</v>
      </c>
      <c r="G88" s="195"/>
      <c r="H88" s="195"/>
      <c r="I88" s="195">
        <v>0</v>
      </c>
      <c r="J88" s="262" t="e">
        <f t="shared" si="15"/>
        <v>#DIV/0!</v>
      </c>
      <c r="K88" s="262" t="e">
        <f t="shared" si="16"/>
        <v>#DIV/0!</v>
      </c>
    </row>
    <row r="89" spans="1:11" ht="26.25">
      <c r="A89" s="195"/>
      <c r="B89" s="195"/>
      <c r="C89" s="195"/>
      <c r="D89" s="195">
        <v>3299</v>
      </c>
      <c r="E89" s="328" t="s">
        <v>108</v>
      </c>
      <c r="F89" s="281">
        <v>0</v>
      </c>
      <c r="G89" s="195"/>
      <c r="H89" s="281"/>
      <c r="I89" s="281">
        <v>1375.55</v>
      </c>
      <c r="J89" s="262" t="e">
        <f t="shared" si="15"/>
        <v>#DIV/0!</v>
      </c>
      <c r="K89" s="262" t="e">
        <f t="shared" si="16"/>
        <v>#DIV/0!</v>
      </c>
    </row>
    <row r="90" spans="1:11">
      <c r="A90" s="255"/>
      <c r="B90" s="255">
        <v>34</v>
      </c>
      <c r="C90" s="255"/>
      <c r="D90" s="255"/>
      <c r="E90" s="325" t="s">
        <v>115</v>
      </c>
      <c r="F90" s="326">
        <f>SUM(F91)</f>
        <v>557.41</v>
      </c>
      <c r="G90" s="326">
        <v>0</v>
      </c>
      <c r="H90" s="326">
        <f t="shared" ref="H90:I90" si="24">SUM(H91)</f>
        <v>0</v>
      </c>
      <c r="I90" s="326">
        <f t="shared" si="24"/>
        <v>0</v>
      </c>
      <c r="J90" s="255">
        <f t="shared" si="15"/>
        <v>0</v>
      </c>
      <c r="K90" s="255" t="e">
        <f t="shared" si="16"/>
        <v>#DIV/0!</v>
      </c>
    </row>
    <row r="91" spans="1:11">
      <c r="A91" s="258"/>
      <c r="B91" s="258"/>
      <c r="C91" s="258">
        <v>343</v>
      </c>
      <c r="D91" s="258"/>
      <c r="E91" s="327" t="s">
        <v>116</v>
      </c>
      <c r="F91" s="183">
        <f>SUM(F92:F95)</f>
        <v>557.41</v>
      </c>
      <c r="G91" s="183">
        <v>0</v>
      </c>
      <c r="H91" s="183">
        <f t="shared" ref="H91:I91" si="25">SUM(H92:H95)</f>
        <v>0</v>
      </c>
      <c r="I91" s="183">
        <f t="shared" si="25"/>
        <v>0</v>
      </c>
      <c r="J91" s="258">
        <f t="shared" si="15"/>
        <v>0</v>
      </c>
      <c r="K91" s="258" t="e">
        <f t="shared" si="16"/>
        <v>#DIV/0!</v>
      </c>
    </row>
    <row r="92" spans="1:11" ht="26.25">
      <c r="A92" s="195"/>
      <c r="B92" s="195"/>
      <c r="C92" s="195"/>
      <c r="D92" s="195">
        <v>3431</v>
      </c>
      <c r="E92" s="328" t="s">
        <v>117</v>
      </c>
      <c r="F92" s="195">
        <v>529.04</v>
      </c>
      <c r="G92" s="195">
        <v>0</v>
      </c>
      <c r="H92" s="195"/>
      <c r="I92" s="195">
        <v>0</v>
      </c>
      <c r="J92" s="262">
        <f t="shared" si="15"/>
        <v>0</v>
      </c>
      <c r="K92" s="262" t="e">
        <f t="shared" si="16"/>
        <v>#DIV/0!</v>
      </c>
    </row>
    <row r="93" spans="1:11" ht="26.25">
      <c r="A93" s="195"/>
      <c r="B93" s="195"/>
      <c r="C93" s="195"/>
      <c r="D93" s="195">
        <v>3432</v>
      </c>
      <c r="E93" s="328" t="s">
        <v>118</v>
      </c>
      <c r="F93" s="195"/>
      <c r="G93" s="195"/>
      <c r="H93" s="195"/>
      <c r="I93" s="195"/>
      <c r="J93" s="262" t="e">
        <f t="shared" si="15"/>
        <v>#DIV/0!</v>
      </c>
      <c r="K93" s="262" t="e">
        <f t="shared" si="16"/>
        <v>#DIV/0!</v>
      </c>
    </row>
    <row r="94" spans="1:11">
      <c r="A94" s="195"/>
      <c r="B94" s="195"/>
      <c r="C94" s="195"/>
      <c r="D94" s="195">
        <v>3433</v>
      </c>
      <c r="E94" s="328" t="s">
        <v>119</v>
      </c>
      <c r="F94" s="281">
        <v>28.37</v>
      </c>
      <c r="G94" s="195"/>
      <c r="H94" s="195"/>
      <c r="I94" s="195">
        <v>0</v>
      </c>
      <c r="J94" s="262">
        <f t="shared" si="15"/>
        <v>0</v>
      </c>
      <c r="K94" s="262" t="e">
        <f t="shared" si="16"/>
        <v>#DIV/0!</v>
      </c>
    </row>
    <row r="95" spans="1:11" ht="26.25">
      <c r="A95" s="195"/>
      <c r="B95" s="195"/>
      <c r="C95" s="195"/>
      <c r="D95" s="195">
        <v>3434</v>
      </c>
      <c r="E95" s="328" t="s">
        <v>120</v>
      </c>
      <c r="F95" s="195"/>
      <c r="G95" s="195"/>
      <c r="H95" s="195"/>
      <c r="I95" s="195"/>
      <c r="J95" s="262" t="e">
        <f t="shared" si="15"/>
        <v>#DIV/0!</v>
      </c>
      <c r="K95" s="262" t="e">
        <f t="shared" si="16"/>
        <v>#DIV/0!</v>
      </c>
    </row>
    <row r="96" spans="1:11" ht="39">
      <c r="A96" s="255"/>
      <c r="B96" s="255">
        <v>37</v>
      </c>
      <c r="C96" s="255"/>
      <c r="D96" s="255"/>
      <c r="E96" s="325" t="s">
        <v>121</v>
      </c>
      <c r="F96" s="255">
        <f>SUM(F97)</f>
        <v>0</v>
      </c>
      <c r="G96" s="255">
        <f t="shared" ref="G96:I97" si="26">SUM(G97)</f>
        <v>8300</v>
      </c>
      <c r="H96" s="255">
        <f t="shared" si="26"/>
        <v>0</v>
      </c>
      <c r="I96" s="255">
        <f t="shared" si="26"/>
        <v>0</v>
      </c>
      <c r="J96" s="255" t="e">
        <f t="shared" si="15"/>
        <v>#DIV/0!</v>
      </c>
      <c r="K96" s="255" t="e">
        <f t="shared" si="16"/>
        <v>#DIV/0!</v>
      </c>
    </row>
    <row r="97" spans="1:13" ht="26.25">
      <c r="A97" s="258"/>
      <c r="B97" s="258"/>
      <c r="C97" s="258">
        <v>372</v>
      </c>
      <c r="D97" s="258"/>
      <c r="E97" s="327" t="s">
        <v>122</v>
      </c>
      <c r="F97" s="258">
        <v>0</v>
      </c>
      <c r="G97" s="258">
        <v>8300</v>
      </c>
      <c r="H97" s="258">
        <f t="shared" si="26"/>
        <v>0</v>
      </c>
      <c r="I97" s="258">
        <f t="shared" si="26"/>
        <v>0</v>
      </c>
      <c r="J97" s="258" t="e">
        <f t="shared" si="15"/>
        <v>#DIV/0!</v>
      </c>
      <c r="K97" s="258" t="e">
        <f t="shared" si="16"/>
        <v>#DIV/0!</v>
      </c>
    </row>
    <row r="98" spans="1:13" ht="26.25">
      <c r="A98" s="195"/>
      <c r="B98" s="195"/>
      <c r="C98" s="195"/>
      <c r="D98" s="195">
        <v>3712</v>
      </c>
      <c r="E98" s="328" t="s">
        <v>123</v>
      </c>
      <c r="F98" s="195"/>
      <c r="G98" s="195">
        <v>8300</v>
      </c>
      <c r="H98" s="195"/>
      <c r="I98" s="195"/>
      <c r="J98" s="262" t="e">
        <f t="shared" si="15"/>
        <v>#DIV/0!</v>
      </c>
      <c r="K98" s="262" t="e">
        <f t="shared" si="16"/>
        <v>#DIV/0!</v>
      </c>
    </row>
    <row r="99" spans="1:13">
      <c r="A99" s="255"/>
      <c r="B99" s="255">
        <v>38</v>
      </c>
      <c r="C99" s="255"/>
      <c r="D99" s="255"/>
      <c r="E99" s="325" t="s">
        <v>124</v>
      </c>
      <c r="F99" s="255">
        <f>SUM(F100)</f>
        <v>0</v>
      </c>
      <c r="G99" s="255">
        <f t="shared" ref="G99:I100" si="27">SUM(G100)</f>
        <v>108</v>
      </c>
      <c r="H99" s="255">
        <f t="shared" si="27"/>
        <v>0</v>
      </c>
      <c r="I99" s="255">
        <f t="shared" si="27"/>
        <v>0</v>
      </c>
      <c r="J99" s="255" t="e">
        <f t="shared" si="15"/>
        <v>#DIV/0!</v>
      </c>
      <c r="K99" s="255" t="e">
        <f t="shared" si="16"/>
        <v>#DIV/0!</v>
      </c>
    </row>
    <row r="100" spans="1:13">
      <c r="A100" s="258"/>
      <c r="B100" s="258"/>
      <c r="C100" s="258">
        <v>381</v>
      </c>
      <c r="D100" s="258"/>
      <c r="E100" s="327" t="s">
        <v>58</v>
      </c>
      <c r="F100" s="258">
        <v>0</v>
      </c>
      <c r="G100" s="258">
        <v>108</v>
      </c>
      <c r="H100" s="258">
        <f t="shared" si="27"/>
        <v>0</v>
      </c>
      <c r="I100" s="258">
        <f t="shared" si="27"/>
        <v>0</v>
      </c>
      <c r="J100" s="258" t="e">
        <f t="shared" si="15"/>
        <v>#DIV/0!</v>
      </c>
      <c r="K100" s="258" t="e">
        <f t="shared" si="16"/>
        <v>#DIV/0!</v>
      </c>
    </row>
    <row r="101" spans="1:13">
      <c r="A101" s="195"/>
      <c r="B101" s="195"/>
      <c r="C101" s="195"/>
      <c r="D101" s="195">
        <v>3812</v>
      </c>
      <c r="E101" s="328" t="s">
        <v>125</v>
      </c>
      <c r="F101" s="195">
        <v>0</v>
      </c>
      <c r="G101" s="195">
        <v>108</v>
      </c>
      <c r="H101" s="195"/>
      <c r="I101" s="195"/>
      <c r="J101" s="262" t="e">
        <f t="shared" si="15"/>
        <v>#DIV/0!</v>
      </c>
      <c r="K101" s="262" t="e">
        <f t="shared" si="16"/>
        <v>#DIV/0!</v>
      </c>
    </row>
    <row r="102" spans="1:13" ht="26.25">
      <c r="A102" s="330">
        <v>4</v>
      </c>
      <c r="B102" s="330"/>
      <c r="C102" s="330"/>
      <c r="D102" s="330"/>
      <c r="E102" s="331" t="s">
        <v>126</v>
      </c>
      <c r="F102" s="332">
        <f>F103+F113</f>
        <v>0</v>
      </c>
      <c r="G102" s="332">
        <f>SUM(G103+G113)</f>
        <v>6900</v>
      </c>
      <c r="H102" s="332">
        <f t="shared" ref="H102:I102" si="28">H103+H113</f>
        <v>0</v>
      </c>
      <c r="I102" s="332">
        <f t="shared" si="28"/>
        <v>250</v>
      </c>
      <c r="J102" s="330" t="e">
        <f t="shared" si="15"/>
        <v>#DIV/0!</v>
      </c>
      <c r="K102" s="330" t="e">
        <f t="shared" si="16"/>
        <v>#DIV/0!</v>
      </c>
    </row>
    <row r="103" spans="1:13" ht="26.25">
      <c r="A103" s="255"/>
      <c r="B103" s="255">
        <v>42</v>
      </c>
      <c r="C103" s="255"/>
      <c r="D103" s="255"/>
      <c r="E103" s="325" t="s">
        <v>127</v>
      </c>
      <c r="F103" s="326">
        <f>F104+F111</f>
        <v>0</v>
      </c>
      <c r="G103" s="326">
        <f>SUM(G111+G116)</f>
        <v>6900</v>
      </c>
      <c r="H103" s="326">
        <f t="shared" ref="H103:I103" si="29">H104+H111</f>
        <v>0</v>
      </c>
      <c r="I103" s="326">
        <f t="shared" si="29"/>
        <v>250</v>
      </c>
      <c r="J103" s="255" t="e">
        <f t="shared" si="15"/>
        <v>#DIV/0!</v>
      </c>
      <c r="K103" s="255" t="e">
        <f t="shared" si="16"/>
        <v>#DIV/0!</v>
      </c>
    </row>
    <row r="104" spans="1:13">
      <c r="A104" s="258"/>
      <c r="B104" s="258"/>
      <c r="C104" s="258">
        <v>422</v>
      </c>
      <c r="D104" s="258"/>
      <c r="E104" s="327" t="s">
        <v>128</v>
      </c>
      <c r="F104" s="183">
        <f>SUM(F105:F110)</f>
        <v>0</v>
      </c>
      <c r="G104" s="183">
        <f t="shared" ref="G104:I104" si="30">SUM(G105:G110)</f>
        <v>0</v>
      </c>
      <c r="H104" s="183">
        <f t="shared" si="30"/>
        <v>0</v>
      </c>
      <c r="I104" s="183">
        <f t="shared" si="30"/>
        <v>0</v>
      </c>
      <c r="J104" s="258" t="e">
        <f t="shared" si="15"/>
        <v>#DIV/0!</v>
      </c>
      <c r="K104" s="258" t="e">
        <f t="shared" si="16"/>
        <v>#DIV/0!</v>
      </c>
    </row>
    <row r="105" spans="1:13">
      <c r="A105" s="195"/>
      <c r="B105" s="195"/>
      <c r="C105" s="195"/>
      <c r="D105" s="195">
        <v>4221</v>
      </c>
      <c r="E105" s="328" t="s">
        <v>129</v>
      </c>
      <c r="F105" s="281"/>
      <c r="G105" s="195">
        <v>0</v>
      </c>
      <c r="H105" s="195"/>
      <c r="I105" s="195">
        <v>0</v>
      </c>
      <c r="J105" s="262" t="e">
        <f t="shared" si="15"/>
        <v>#DIV/0!</v>
      </c>
      <c r="K105" s="262" t="e">
        <f t="shared" si="16"/>
        <v>#DIV/0!</v>
      </c>
    </row>
    <row r="106" spans="1:13">
      <c r="A106" s="195"/>
      <c r="B106" s="195"/>
      <c r="C106" s="195"/>
      <c r="D106" s="195">
        <v>4222</v>
      </c>
      <c r="E106" s="328" t="s">
        <v>130</v>
      </c>
      <c r="F106" s="195"/>
      <c r="G106" s="195"/>
      <c r="H106" s="195"/>
      <c r="I106" s="195"/>
      <c r="J106" s="262" t="e">
        <f t="shared" si="15"/>
        <v>#DIV/0!</v>
      </c>
      <c r="K106" s="262" t="e">
        <f t="shared" si="16"/>
        <v>#DIV/0!</v>
      </c>
      <c r="M106" s="333"/>
    </row>
    <row r="107" spans="1:13">
      <c r="A107" s="195"/>
      <c r="B107" s="195"/>
      <c r="C107" s="195"/>
      <c r="D107" s="195">
        <v>4223</v>
      </c>
      <c r="E107" s="328" t="s">
        <v>131</v>
      </c>
      <c r="F107" s="195"/>
      <c r="G107" s="195"/>
      <c r="H107" s="195"/>
      <c r="I107" s="195"/>
      <c r="J107" s="262" t="e">
        <f t="shared" si="15"/>
        <v>#DIV/0!</v>
      </c>
      <c r="K107" s="262" t="e">
        <f t="shared" si="16"/>
        <v>#DIV/0!</v>
      </c>
    </row>
    <row r="108" spans="1:13">
      <c r="A108" s="195"/>
      <c r="B108" s="195"/>
      <c r="C108" s="195"/>
      <c r="D108" s="195">
        <v>4225</v>
      </c>
      <c r="E108" s="328" t="s">
        <v>132</v>
      </c>
      <c r="F108" s="195"/>
      <c r="G108" s="195"/>
      <c r="H108" s="195"/>
      <c r="I108" s="195"/>
      <c r="J108" s="262" t="e">
        <f t="shared" si="15"/>
        <v>#DIV/0!</v>
      </c>
      <c r="K108" s="262" t="e">
        <f t="shared" si="16"/>
        <v>#DIV/0!</v>
      </c>
    </row>
    <row r="109" spans="1:13">
      <c r="A109" s="195"/>
      <c r="B109" s="195"/>
      <c r="C109" s="195"/>
      <c r="D109" s="195">
        <v>4226</v>
      </c>
      <c r="E109" s="328" t="s">
        <v>133</v>
      </c>
      <c r="F109" s="195">
        <v>0</v>
      </c>
      <c r="G109" s="195"/>
      <c r="H109" s="195"/>
      <c r="I109" s="195"/>
      <c r="J109" s="262" t="e">
        <f t="shared" si="15"/>
        <v>#DIV/0!</v>
      </c>
      <c r="K109" s="262" t="e">
        <f t="shared" si="16"/>
        <v>#DIV/0!</v>
      </c>
    </row>
    <row r="110" spans="1:13" ht="26.25">
      <c r="A110" s="195"/>
      <c r="B110" s="195"/>
      <c r="C110" s="195"/>
      <c r="D110" s="195">
        <v>4227</v>
      </c>
      <c r="E110" s="328" t="s">
        <v>134</v>
      </c>
      <c r="F110" s="195"/>
      <c r="G110" s="195"/>
      <c r="H110" s="195"/>
      <c r="I110" s="195"/>
      <c r="J110" s="262" t="e">
        <f t="shared" si="15"/>
        <v>#DIV/0!</v>
      </c>
      <c r="K110" s="262" t="e">
        <f t="shared" si="16"/>
        <v>#DIV/0!</v>
      </c>
    </row>
    <row r="111" spans="1:13" ht="26.25">
      <c r="A111" s="258"/>
      <c r="B111" s="258"/>
      <c r="C111" s="258">
        <v>424</v>
      </c>
      <c r="D111" s="258"/>
      <c r="E111" s="327" t="s">
        <v>135</v>
      </c>
      <c r="F111" s="183">
        <f>SUM(F112)</f>
        <v>0</v>
      </c>
      <c r="G111" s="183">
        <v>6900</v>
      </c>
      <c r="H111" s="183">
        <f t="shared" ref="H111:I111" si="31">SUM(H112)</f>
        <v>0</v>
      </c>
      <c r="I111" s="183">
        <f t="shared" si="31"/>
        <v>250</v>
      </c>
      <c r="J111" s="258" t="e">
        <f t="shared" si="15"/>
        <v>#DIV/0!</v>
      </c>
      <c r="K111" s="258" t="e">
        <f t="shared" si="16"/>
        <v>#DIV/0!</v>
      </c>
    </row>
    <row r="112" spans="1:13">
      <c r="A112" s="195"/>
      <c r="B112" s="195"/>
      <c r="C112" s="195"/>
      <c r="D112" s="195">
        <v>4241</v>
      </c>
      <c r="E112" s="334" t="s">
        <v>136</v>
      </c>
      <c r="F112" s="281"/>
      <c r="G112" s="195">
        <v>6900</v>
      </c>
      <c r="H112" s="195"/>
      <c r="I112" s="281">
        <v>250</v>
      </c>
      <c r="J112" s="262" t="e">
        <f t="shared" si="15"/>
        <v>#DIV/0!</v>
      </c>
      <c r="K112" s="262" t="e">
        <f t="shared" si="16"/>
        <v>#DIV/0!</v>
      </c>
    </row>
    <row r="113" spans="1:11" ht="26.25">
      <c r="A113" s="335"/>
      <c r="B113" s="335"/>
      <c r="C113" s="335">
        <v>45</v>
      </c>
      <c r="D113" s="335"/>
      <c r="E113" s="336" t="s">
        <v>137</v>
      </c>
      <c r="F113" s="337">
        <f>SUM(F114)</f>
        <v>0</v>
      </c>
      <c r="G113" s="337">
        <f t="shared" ref="G113:I113" si="32">SUM(G114)</f>
        <v>0</v>
      </c>
      <c r="H113" s="337">
        <f t="shared" si="32"/>
        <v>0</v>
      </c>
      <c r="I113" s="337">
        <f t="shared" si="32"/>
        <v>0</v>
      </c>
      <c r="J113" s="335"/>
      <c r="K113" s="335"/>
    </row>
    <row r="114" spans="1:11" ht="26.25">
      <c r="A114" s="258"/>
      <c r="B114" s="258"/>
      <c r="C114" s="258">
        <v>451</v>
      </c>
      <c r="D114" s="258"/>
      <c r="E114" s="327" t="s">
        <v>138</v>
      </c>
      <c r="F114" s="183">
        <f>SUM(F115)</f>
        <v>0</v>
      </c>
      <c r="G114" s="183">
        <f t="shared" ref="G114:I114" si="33">SUM(G115)</f>
        <v>0</v>
      </c>
      <c r="H114" s="183">
        <f t="shared" si="33"/>
        <v>0</v>
      </c>
      <c r="I114" s="183">
        <f t="shared" si="33"/>
        <v>0</v>
      </c>
      <c r="J114" s="258"/>
      <c r="K114" s="258"/>
    </row>
    <row r="115" spans="1:11" ht="26.25">
      <c r="A115" s="195"/>
      <c r="B115" s="195"/>
      <c r="C115" s="195"/>
      <c r="D115" s="195">
        <v>4511</v>
      </c>
      <c r="E115" s="329" t="s">
        <v>138</v>
      </c>
      <c r="F115" s="281"/>
      <c r="G115" s="195">
        <v>0</v>
      </c>
      <c r="H115" s="195"/>
      <c r="I115" s="281">
        <v>0</v>
      </c>
      <c r="J115" s="262"/>
      <c r="K115" s="262"/>
    </row>
    <row r="116" spans="1:11">
      <c r="A116" s="195"/>
      <c r="B116" s="195"/>
      <c r="C116" s="195">
        <v>421</v>
      </c>
      <c r="D116" s="195"/>
      <c r="E116" s="334" t="s">
        <v>139</v>
      </c>
      <c r="F116" s="281"/>
      <c r="G116" s="195">
        <v>0</v>
      </c>
      <c r="H116" s="195"/>
      <c r="I116" s="281"/>
      <c r="J116" s="262"/>
      <c r="K116" s="262"/>
    </row>
  </sheetData>
  <mergeCells count="4">
    <mergeCell ref="A1:K1"/>
    <mergeCell ref="A3:H3"/>
    <mergeCell ref="A5:H5"/>
    <mergeCell ref="A7:H7"/>
  </mergeCells>
  <pageMargins left="0.7" right="0.7" top="0.75" bottom="0.75" header="0.3" footer="0.3"/>
  <pageSetup paperSize="9" scale="81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6"/>
  <sheetViews>
    <sheetView topLeftCell="A26" workbookViewId="0">
      <selection activeCell="E21" sqref="E21"/>
    </sheetView>
  </sheetViews>
  <sheetFormatPr defaultColWidth="9" defaultRowHeight="15"/>
  <cols>
    <col min="1" max="3" width="25.28515625" customWidth="1"/>
    <col min="4" max="4" width="0.140625" customWidth="1"/>
    <col min="5" max="5" width="25.28515625" customWidth="1"/>
    <col min="6" max="6" width="15.28515625" customWidth="1"/>
    <col min="7" max="7" width="14.140625" customWidth="1"/>
  </cols>
  <sheetData>
    <row r="1" spans="1:10" ht="42" customHeight="1">
      <c r="A1" s="365"/>
      <c r="B1" s="365"/>
      <c r="C1" s="365"/>
      <c r="D1" s="365"/>
      <c r="E1" s="365"/>
      <c r="F1" s="365"/>
      <c r="G1" s="365"/>
      <c r="H1" s="365"/>
      <c r="I1" s="365"/>
      <c r="J1" s="365"/>
    </row>
    <row r="2" spans="1:10" ht="18" customHeight="1">
      <c r="A2" s="5"/>
      <c r="B2" s="5"/>
      <c r="C2" s="5"/>
      <c r="D2" s="5"/>
      <c r="E2" s="5"/>
      <c r="F2" s="5"/>
      <c r="G2" s="5"/>
    </row>
    <row r="3" spans="1:10" ht="15.75" customHeight="1">
      <c r="A3" s="365"/>
      <c r="B3" s="365"/>
      <c r="C3" s="365"/>
      <c r="D3" s="365"/>
      <c r="E3" s="365"/>
      <c r="F3" s="365"/>
      <c r="G3" s="4"/>
    </row>
    <row r="4" spans="1:10" ht="18">
      <c r="B4" s="5"/>
      <c r="C4" s="5"/>
      <c r="D4" s="5"/>
      <c r="E4" s="6"/>
      <c r="F4" s="6"/>
      <c r="G4" s="6"/>
    </row>
    <row r="5" spans="1:10" ht="18" customHeight="1">
      <c r="A5" s="365"/>
      <c r="B5" s="365"/>
      <c r="C5" s="365"/>
      <c r="D5" s="365"/>
      <c r="E5" s="365"/>
      <c r="F5" s="365"/>
      <c r="G5" s="4"/>
    </row>
    <row r="6" spans="1:10" ht="18">
      <c r="A6" s="5"/>
      <c r="B6" s="5"/>
      <c r="C6" s="5"/>
      <c r="D6" s="5"/>
      <c r="E6" s="6"/>
      <c r="F6" s="6"/>
      <c r="G6" s="6"/>
    </row>
    <row r="7" spans="1:10" ht="15.75" customHeight="1">
      <c r="A7" s="365" t="s">
        <v>140</v>
      </c>
      <c r="B7" s="365"/>
      <c r="C7" s="365"/>
      <c r="D7" s="365"/>
      <c r="E7" s="365"/>
      <c r="F7" s="365"/>
      <c r="G7" s="4"/>
    </row>
    <row r="8" spans="1:10" ht="18">
      <c r="A8" s="5"/>
      <c r="B8" s="5"/>
      <c r="C8" s="5"/>
      <c r="D8" s="5"/>
      <c r="E8" s="6"/>
      <c r="F8" s="6"/>
      <c r="G8" s="6"/>
    </row>
    <row r="9" spans="1:10" ht="191.25">
      <c r="A9" s="7" t="s">
        <v>141</v>
      </c>
      <c r="B9" s="7" t="s">
        <v>142</v>
      </c>
      <c r="C9" s="7" t="s">
        <v>34</v>
      </c>
      <c r="D9" s="7" t="s">
        <v>143</v>
      </c>
      <c r="E9" s="7" t="s">
        <v>144</v>
      </c>
      <c r="F9" s="7" t="s">
        <v>145</v>
      </c>
      <c r="G9" s="7" t="s">
        <v>146</v>
      </c>
    </row>
    <row r="10" spans="1:10" s="1" customFormat="1">
      <c r="A10" s="12">
        <v>1</v>
      </c>
      <c r="B10" s="11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</row>
    <row r="11" spans="1:10">
      <c r="A11" s="22" t="s">
        <v>13</v>
      </c>
      <c r="B11" s="217">
        <f>SUM(B12+B16+B19+B23+B26)</f>
        <v>305588.84000000003</v>
      </c>
      <c r="C11" s="217">
        <f>SUM(C12+C14+C16+C19+C23+C26)</f>
        <v>806370</v>
      </c>
      <c r="D11" s="217">
        <f t="shared" ref="D11:E11" si="0">SUM(D12+D14+D16+D19+D23+D26)</f>
        <v>0</v>
      </c>
      <c r="E11" s="217">
        <f t="shared" si="0"/>
        <v>392608.25</v>
      </c>
      <c r="F11" s="218">
        <f>SUM(E11/B11*100)</f>
        <v>128.47597772222301</v>
      </c>
      <c r="G11" s="218" t="e">
        <f>SUM(E11/D11*100)</f>
        <v>#DIV/0!</v>
      </c>
    </row>
    <row r="12" spans="1:10">
      <c r="A12" s="219" t="s">
        <v>147</v>
      </c>
      <c r="B12" s="220">
        <f>SUM(B13+B14)</f>
        <v>9773.0499999999993</v>
      </c>
      <c r="C12" s="220">
        <f t="shared" ref="C12:E12" si="1">SUM(C13)</f>
        <v>31548</v>
      </c>
      <c r="D12" s="220">
        <f t="shared" si="1"/>
        <v>0</v>
      </c>
      <c r="E12" s="220">
        <f t="shared" si="1"/>
        <v>10604.1</v>
      </c>
      <c r="F12" s="221">
        <f t="shared" ref="F12:F25" si="2">SUM(E12/B12*100)</f>
        <v>108.50348662904599</v>
      </c>
      <c r="G12" s="221" t="e">
        <f t="shared" ref="G12:G26" si="3">SUM(E12/D12*100)</f>
        <v>#DIV/0!</v>
      </c>
    </row>
    <row r="13" spans="1:10">
      <c r="A13" s="360" t="s">
        <v>148</v>
      </c>
      <c r="B13" s="198">
        <v>8434</v>
      </c>
      <c r="C13" s="44">
        <v>31548</v>
      </c>
      <c r="D13" s="44"/>
      <c r="E13" s="44">
        <v>10604.1</v>
      </c>
      <c r="F13" s="223">
        <f t="shared" si="2"/>
        <v>125.730377045293</v>
      </c>
      <c r="G13" s="223" t="e">
        <f t="shared" si="3"/>
        <v>#DIV/0!</v>
      </c>
    </row>
    <row r="14" spans="1:10">
      <c r="A14" s="219" t="s">
        <v>149</v>
      </c>
      <c r="B14" s="180">
        <f>SUM(B15)</f>
        <v>1339.05</v>
      </c>
      <c r="C14" s="180">
        <f t="shared" ref="C14:E14" si="4">SUM(C15)</f>
        <v>0</v>
      </c>
      <c r="D14" s="180">
        <f t="shared" si="4"/>
        <v>0</v>
      </c>
      <c r="E14" s="180">
        <f t="shared" si="4"/>
        <v>0</v>
      </c>
      <c r="F14" s="221">
        <f t="shared" si="2"/>
        <v>0</v>
      </c>
      <c r="G14" s="221" t="e">
        <f t="shared" si="3"/>
        <v>#DIV/0!</v>
      </c>
    </row>
    <row r="15" spans="1:10">
      <c r="A15" s="200" t="s">
        <v>150</v>
      </c>
      <c r="B15" s="198">
        <v>1339.05</v>
      </c>
      <c r="C15" s="44">
        <v>0</v>
      </c>
      <c r="D15" s="44"/>
      <c r="E15" s="44">
        <v>0</v>
      </c>
      <c r="F15" s="223">
        <f t="shared" si="2"/>
        <v>0</v>
      </c>
      <c r="G15" s="223" t="e">
        <f t="shared" si="3"/>
        <v>#DIV/0!</v>
      </c>
    </row>
    <row r="16" spans="1:10" ht="25.5">
      <c r="A16" s="224" t="s">
        <v>151</v>
      </c>
      <c r="B16" s="220">
        <f>SUM(B17:B18)</f>
        <v>23048.5</v>
      </c>
      <c r="C16" s="220">
        <f t="shared" ref="C16:E16" si="5">SUM(C17:C18)</f>
        <v>49010</v>
      </c>
      <c r="D16" s="220">
        <f t="shared" si="5"/>
        <v>0</v>
      </c>
      <c r="E16" s="220">
        <f t="shared" si="5"/>
        <v>18977.22</v>
      </c>
      <c r="F16" s="221">
        <f t="shared" si="2"/>
        <v>82.336030544287098</v>
      </c>
      <c r="G16" s="221" t="e">
        <f t="shared" si="3"/>
        <v>#DIV/0!</v>
      </c>
    </row>
    <row r="17" spans="1:12" ht="38.25">
      <c r="A17" s="225" t="s">
        <v>152</v>
      </c>
      <c r="B17" s="198"/>
      <c r="C17" s="44">
        <v>0</v>
      </c>
      <c r="D17" s="44"/>
      <c r="E17" s="44"/>
      <c r="F17" s="223" t="e">
        <f t="shared" si="2"/>
        <v>#DIV/0!</v>
      </c>
      <c r="G17" s="223" t="e">
        <f t="shared" si="3"/>
        <v>#DIV/0!</v>
      </c>
    </row>
    <row r="18" spans="1:12">
      <c r="A18" s="225" t="s">
        <v>153</v>
      </c>
      <c r="B18" s="198">
        <v>23048.5</v>
      </c>
      <c r="C18" s="44">
        <v>49010</v>
      </c>
      <c r="D18" s="44"/>
      <c r="E18" s="44">
        <v>18977.22</v>
      </c>
      <c r="F18" s="223">
        <f t="shared" si="2"/>
        <v>82.336030544287098</v>
      </c>
      <c r="G18" s="223" t="e">
        <f t="shared" si="3"/>
        <v>#DIV/0!</v>
      </c>
    </row>
    <row r="19" spans="1:12">
      <c r="A19" s="226" t="s">
        <v>154</v>
      </c>
      <c r="B19" s="220">
        <f>SUM(B20:B22)</f>
        <v>272701.95</v>
      </c>
      <c r="C19" s="220">
        <f t="shared" ref="C19:E19" si="6">SUM(C20:C22)</f>
        <v>725420</v>
      </c>
      <c r="D19" s="220">
        <f t="shared" si="6"/>
        <v>0</v>
      </c>
      <c r="E19" s="220">
        <f t="shared" si="6"/>
        <v>363026.93</v>
      </c>
      <c r="F19" s="221">
        <f t="shared" si="2"/>
        <v>133.12223473282799</v>
      </c>
      <c r="G19" s="221" t="e">
        <f t="shared" si="3"/>
        <v>#DIV/0!</v>
      </c>
      <c r="L19" s="3"/>
    </row>
    <row r="20" spans="1:12">
      <c r="A20" s="225" t="s">
        <v>155</v>
      </c>
      <c r="B20" s="198">
        <v>0</v>
      </c>
      <c r="C20" s="44">
        <v>9100</v>
      </c>
      <c r="D20" s="44"/>
      <c r="E20" s="44">
        <v>0</v>
      </c>
      <c r="F20" s="223" t="e">
        <f t="shared" si="2"/>
        <v>#DIV/0!</v>
      </c>
      <c r="G20" s="223" t="e">
        <f t="shared" si="3"/>
        <v>#DIV/0!</v>
      </c>
      <c r="L20" s="1"/>
    </row>
    <row r="21" spans="1:12">
      <c r="A21" s="225" t="s">
        <v>156</v>
      </c>
      <c r="B21" s="198">
        <v>7061.1</v>
      </c>
      <c r="C21" s="44">
        <v>19045</v>
      </c>
      <c r="D21" s="44"/>
      <c r="E21" s="44">
        <v>8877.93</v>
      </c>
      <c r="F21" s="223">
        <f t="shared" si="2"/>
        <v>125.73012703403199</v>
      </c>
      <c r="G21" s="223" t="e">
        <f t="shared" si="3"/>
        <v>#DIV/0!</v>
      </c>
    </row>
    <row r="22" spans="1:12" ht="25.5">
      <c r="A22" s="225" t="s">
        <v>157</v>
      </c>
      <c r="B22" s="198">
        <v>265640.84999999998</v>
      </c>
      <c r="C22" s="44">
        <v>697275</v>
      </c>
      <c r="D22" s="227"/>
      <c r="E22" s="171">
        <v>354149</v>
      </c>
      <c r="F22" s="223">
        <f t="shared" si="2"/>
        <v>133.31872714606999</v>
      </c>
      <c r="G22" s="223" t="e">
        <f t="shared" si="3"/>
        <v>#DIV/0!</v>
      </c>
      <c r="I22" s="1"/>
    </row>
    <row r="23" spans="1:12">
      <c r="A23" s="226" t="s">
        <v>158</v>
      </c>
      <c r="B23" s="220">
        <f>SUM(B24+B25)</f>
        <v>0</v>
      </c>
      <c r="C23" s="220">
        <f t="shared" ref="C23:D23" si="7">SUM(C24)</f>
        <v>392</v>
      </c>
      <c r="D23" s="220">
        <f t="shared" si="7"/>
        <v>0</v>
      </c>
      <c r="E23" s="220">
        <v>0</v>
      </c>
      <c r="F23" s="221" t="e">
        <f t="shared" si="2"/>
        <v>#DIV/0!</v>
      </c>
      <c r="G23" s="221" t="e">
        <f t="shared" si="3"/>
        <v>#DIV/0!</v>
      </c>
      <c r="K23" s="1"/>
    </row>
    <row r="24" spans="1:12" ht="25.5">
      <c r="A24" s="225" t="s">
        <v>159</v>
      </c>
      <c r="B24" s="198">
        <v>0</v>
      </c>
      <c r="C24" s="44">
        <v>392</v>
      </c>
      <c r="D24" s="44"/>
      <c r="E24" s="44">
        <v>325.2</v>
      </c>
      <c r="F24" s="223" t="e">
        <f t="shared" si="2"/>
        <v>#DIV/0!</v>
      </c>
      <c r="G24" s="223" t="e">
        <f t="shared" si="3"/>
        <v>#DIV/0!</v>
      </c>
    </row>
    <row r="25" spans="1:12" ht="25.5">
      <c r="A25" s="225" t="s">
        <v>160</v>
      </c>
      <c r="B25" s="198">
        <v>0</v>
      </c>
      <c r="C25" s="44">
        <v>0</v>
      </c>
      <c r="D25" s="44"/>
      <c r="E25" s="44">
        <v>0</v>
      </c>
      <c r="F25" s="223" t="e">
        <f t="shared" si="2"/>
        <v>#DIV/0!</v>
      </c>
      <c r="G25" s="223" t="e">
        <f t="shared" si="3"/>
        <v>#DIV/0!</v>
      </c>
    </row>
    <row r="26" spans="1:12">
      <c r="A26" s="201" t="s">
        <v>161</v>
      </c>
      <c r="B26" s="198">
        <v>65.34</v>
      </c>
      <c r="C26" s="44">
        <v>0</v>
      </c>
      <c r="D26" s="44"/>
      <c r="E26" s="44">
        <v>0</v>
      </c>
      <c r="F26" s="202"/>
      <c r="G26" s="202" t="e">
        <f t="shared" si="3"/>
        <v>#DIV/0!</v>
      </c>
    </row>
    <row r="28" spans="1:12" ht="15.75" customHeight="1">
      <c r="A28" s="365" t="s">
        <v>162</v>
      </c>
      <c r="B28" s="365"/>
      <c r="C28" s="365"/>
      <c r="D28" s="365"/>
      <c r="E28" s="365"/>
      <c r="F28" s="365"/>
      <c r="G28" s="4"/>
    </row>
    <row r="29" spans="1:12" ht="18">
      <c r="A29" s="5"/>
      <c r="B29" s="5"/>
      <c r="C29" s="5"/>
      <c r="D29" s="5"/>
      <c r="E29" s="6"/>
      <c r="F29" s="6"/>
      <c r="G29" s="6"/>
    </row>
    <row r="30" spans="1:12" ht="191.25">
      <c r="A30" s="228" t="s">
        <v>141</v>
      </c>
      <c r="B30" s="229" t="s">
        <v>163</v>
      </c>
      <c r="C30" s="228" t="s">
        <v>164</v>
      </c>
      <c r="D30" s="228" t="s">
        <v>165</v>
      </c>
      <c r="E30" s="228" t="s">
        <v>166</v>
      </c>
      <c r="F30" s="228" t="s">
        <v>167</v>
      </c>
      <c r="G30" s="228" t="s">
        <v>168</v>
      </c>
    </row>
    <row r="31" spans="1:12">
      <c r="A31" s="12">
        <v>1</v>
      </c>
      <c r="B31" s="11">
        <v>2</v>
      </c>
      <c r="C31" s="12">
        <v>3</v>
      </c>
      <c r="D31" s="12">
        <v>4</v>
      </c>
      <c r="E31" s="12">
        <v>5</v>
      </c>
      <c r="F31" s="12">
        <v>6</v>
      </c>
      <c r="G31" s="12">
        <v>7</v>
      </c>
    </row>
    <row r="32" spans="1:12">
      <c r="A32" s="22" t="s">
        <v>16</v>
      </c>
      <c r="B32" s="217">
        <f>SUM(B33+B35+B37+B40+B44)</f>
        <v>343210.13</v>
      </c>
      <c r="C32" s="218">
        <f>SUM(C33+C35+C37+C40+C44+C46)</f>
        <v>806370</v>
      </c>
      <c r="D32" s="218">
        <f>SUM(D33+D35+D37+D40+D44)</f>
        <v>0</v>
      </c>
      <c r="E32" s="218">
        <f>SUM(E33+E35+E37+E40+E46)</f>
        <v>347196.52</v>
      </c>
      <c r="F32" s="218">
        <f>SUM(E32/B32*100)</f>
        <v>101.161501264546</v>
      </c>
      <c r="G32" s="218" t="e">
        <f>SUM(E32/D32*100)</f>
        <v>#DIV/0!</v>
      </c>
    </row>
    <row r="33" spans="1:10" ht="15.75" customHeight="1">
      <c r="A33" s="219" t="s">
        <v>147</v>
      </c>
      <c r="B33" s="180">
        <f>SUM(B34)</f>
        <v>8434</v>
      </c>
      <c r="C33" s="180">
        <f t="shared" ref="C33:E33" si="8">SUM(C34)</f>
        <v>31548</v>
      </c>
      <c r="D33" s="180">
        <f t="shared" si="8"/>
        <v>0</v>
      </c>
      <c r="E33" s="180">
        <f t="shared" si="8"/>
        <v>8808.23</v>
      </c>
      <c r="F33" s="230">
        <f t="shared" ref="F33:F45" si="9">SUM(E33/B33*100)</f>
        <v>104.437159117856</v>
      </c>
      <c r="G33" s="230" t="e">
        <f t="shared" ref="G33:G46" si="10">SUM(E33/D33*100)</f>
        <v>#DIV/0!</v>
      </c>
    </row>
    <row r="34" spans="1:10">
      <c r="A34" s="360" t="s">
        <v>148</v>
      </c>
      <c r="B34" s="198">
        <v>8434</v>
      </c>
      <c r="C34" s="44">
        <v>31548</v>
      </c>
      <c r="D34" s="44"/>
      <c r="E34" s="44">
        <v>8808.23</v>
      </c>
      <c r="F34" s="223">
        <f t="shared" si="9"/>
        <v>104.437159117856</v>
      </c>
      <c r="G34" s="223" t="e">
        <f t="shared" si="10"/>
        <v>#DIV/0!</v>
      </c>
    </row>
    <row r="35" spans="1:10">
      <c r="A35" s="219" t="s">
        <v>149</v>
      </c>
      <c r="B35" s="220">
        <f>SUM(B36)</f>
        <v>481.68</v>
      </c>
      <c r="C35" s="220">
        <f t="shared" ref="C35:E35" si="11">SUM(C36)</f>
        <v>0</v>
      </c>
      <c r="D35" s="220">
        <f t="shared" si="11"/>
        <v>0</v>
      </c>
      <c r="E35" s="220">
        <f t="shared" si="11"/>
        <v>0</v>
      </c>
      <c r="F35" s="221">
        <f t="shared" si="9"/>
        <v>0</v>
      </c>
      <c r="G35" s="221" t="e">
        <f t="shared" si="10"/>
        <v>#DIV/0!</v>
      </c>
    </row>
    <row r="36" spans="1:10">
      <c r="A36" s="200" t="s">
        <v>150</v>
      </c>
      <c r="B36" s="198">
        <v>481.68</v>
      </c>
      <c r="C36" s="44">
        <v>0</v>
      </c>
      <c r="D36" s="44"/>
      <c r="E36" s="44">
        <v>0</v>
      </c>
      <c r="F36" s="231">
        <f t="shared" si="9"/>
        <v>0</v>
      </c>
      <c r="G36" s="231" t="e">
        <f t="shared" si="10"/>
        <v>#DIV/0!</v>
      </c>
      <c r="I36" s="232"/>
      <c r="J36" s="3"/>
    </row>
    <row r="37" spans="1:10" ht="25.5">
      <c r="A37" s="224" t="s">
        <v>151</v>
      </c>
      <c r="B37" s="220">
        <f>SUM(B38+B39)</f>
        <v>23048.9</v>
      </c>
      <c r="C37" s="220">
        <f t="shared" ref="C37:E37" si="12">SUM(C38:C39)</f>
        <v>49010</v>
      </c>
      <c r="D37" s="220">
        <f t="shared" si="12"/>
        <v>0</v>
      </c>
      <c r="E37" s="220">
        <f t="shared" si="12"/>
        <v>18977.22</v>
      </c>
      <c r="F37" s="221">
        <f t="shared" si="9"/>
        <v>82.334601651271896</v>
      </c>
      <c r="G37" s="221" t="e">
        <f t="shared" si="10"/>
        <v>#DIV/0!</v>
      </c>
    </row>
    <row r="38" spans="1:10" ht="38.25">
      <c r="A38" s="225" t="s">
        <v>152</v>
      </c>
      <c r="B38" s="198">
        <v>0</v>
      </c>
      <c r="C38" s="44"/>
      <c r="D38" s="44"/>
      <c r="E38" s="44"/>
      <c r="F38" s="223" t="e">
        <f t="shared" si="9"/>
        <v>#DIV/0!</v>
      </c>
      <c r="G38" s="223" t="e">
        <f t="shared" si="10"/>
        <v>#DIV/0!</v>
      </c>
    </row>
    <row r="39" spans="1:10">
      <c r="A39" s="225" t="s">
        <v>153</v>
      </c>
      <c r="B39" s="198">
        <v>23048.9</v>
      </c>
      <c r="C39" s="44">
        <v>49010</v>
      </c>
      <c r="D39" s="44"/>
      <c r="E39" s="44">
        <v>18977.22</v>
      </c>
      <c r="F39" s="223">
        <f t="shared" si="9"/>
        <v>82.334601651271896</v>
      </c>
      <c r="G39" s="223" t="e">
        <f t="shared" si="10"/>
        <v>#DIV/0!</v>
      </c>
    </row>
    <row r="40" spans="1:10">
      <c r="A40" s="226" t="s">
        <v>154</v>
      </c>
      <c r="B40" s="220">
        <f>SUM(B41+B42+B43)</f>
        <v>311245.55</v>
      </c>
      <c r="C40" s="220">
        <f>SUM(C41:C43)</f>
        <v>725420</v>
      </c>
      <c r="D40" s="220">
        <f t="shared" ref="D40:E40" si="13">SUM(D41:D43)</f>
        <v>0</v>
      </c>
      <c r="E40" s="220">
        <f t="shared" si="13"/>
        <v>319411.07</v>
      </c>
      <c r="F40" s="221">
        <f t="shared" si="9"/>
        <v>102.623497749606</v>
      </c>
      <c r="G40" s="221" t="e">
        <f t="shared" si="10"/>
        <v>#DIV/0!</v>
      </c>
    </row>
    <row r="41" spans="1:10">
      <c r="A41" s="225" t="s">
        <v>155</v>
      </c>
      <c r="B41" s="198">
        <v>0</v>
      </c>
      <c r="C41" s="44">
        <v>9100</v>
      </c>
      <c r="D41" s="44"/>
      <c r="E41" s="44">
        <v>0</v>
      </c>
      <c r="F41" s="223" t="e">
        <f t="shared" si="9"/>
        <v>#DIV/0!</v>
      </c>
      <c r="G41" s="223" t="e">
        <f t="shared" si="10"/>
        <v>#DIV/0!</v>
      </c>
    </row>
    <row r="42" spans="1:10">
      <c r="A42" s="225" t="s">
        <v>156</v>
      </c>
      <c r="B42" s="198">
        <v>7061.1</v>
      </c>
      <c r="C42" s="44">
        <v>19045</v>
      </c>
      <c r="D42" s="44"/>
      <c r="E42" s="44">
        <v>7374.38</v>
      </c>
      <c r="F42" s="223">
        <f t="shared" si="9"/>
        <v>104.436702496778</v>
      </c>
      <c r="G42" s="223" t="e">
        <f t="shared" si="10"/>
        <v>#DIV/0!</v>
      </c>
    </row>
    <row r="43" spans="1:10" ht="25.5">
      <c r="A43" s="225" t="s">
        <v>169</v>
      </c>
      <c r="B43" s="198">
        <v>304184.45</v>
      </c>
      <c r="C43" s="44">
        <v>697275</v>
      </c>
      <c r="D43" s="44"/>
      <c r="E43" s="44">
        <v>312036.69</v>
      </c>
      <c r="F43" s="223">
        <f t="shared" si="9"/>
        <v>102.581407432234</v>
      </c>
      <c r="G43" s="223" t="e">
        <f t="shared" si="10"/>
        <v>#DIV/0!</v>
      </c>
    </row>
    <row r="44" spans="1:10">
      <c r="A44" s="226" t="s">
        <v>158</v>
      </c>
      <c r="B44" s="220">
        <f>SUM(B45)</f>
        <v>0</v>
      </c>
      <c r="C44" s="220">
        <f t="shared" ref="C44:E44" si="14">SUM(C45)</f>
        <v>392</v>
      </c>
      <c r="D44" s="220">
        <f t="shared" si="14"/>
        <v>0</v>
      </c>
      <c r="E44" s="220">
        <f t="shared" si="14"/>
        <v>325.2</v>
      </c>
      <c r="F44" s="221" t="e">
        <f t="shared" si="9"/>
        <v>#DIV/0!</v>
      </c>
      <c r="G44" s="221" t="e">
        <f t="shared" si="10"/>
        <v>#DIV/0!</v>
      </c>
    </row>
    <row r="45" spans="1:10" ht="25.5">
      <c r="A45" s="225" t="s">
        <v>159</v>
      </c>
      <c r="B45" s="198">
        <v>0</v>
      </c>
      <c r="C45" s="44">
        <v>392</v>
      </c>
      <c r="D45" s="44"/>
      <c r="E45" s="44">
        <v>325.2</v>
      </c>
      <c r="F45" s="223" t="e">
        <f t="shared" si="9"/>
        <v>#DIV/0!</v>
      </c>
      <c r="G45" s="223" t="e">
        <f t="shared" si="10"/>
        <v>#DIV/0!</v>
      </c>
    </row>
    <row r="46" spans="1:10">
      <c r="A46" s="201" t="s">
        <v>170</v>
      </c>
      <c r="B46" s="198"/>
      <c r="C46" s="44">
        <v>0</v>
      </c>
      <c r="D46" s="44"/>
      <c r="E46" s="44">
        <v>0</v>
      </c>
      <c r="F46" s="202"/>
      <c r="G46" s="202" t="e">
        <f t="shared" si="10"/>
        <v>#DIV/0!</v>
      </c>
    </row>
  </sheetData>
  <mergeCells count="5">
    <mergeCell ref="A1:J1"/>
    <mergeCell ref="A3:F3"/>
    <mergeCell ref="A5:F5"/>
    <mergeCell ref="A7:F7"/>
    <mergeCell ref="A28:F28"/>
  </mergeCells>
  <pageMargins left="0.7" right="0.7" top="0.75" bottom="0.75" header="0.3" footer="0.3"/>
  <pageSetup paperSize="9" scale="74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7"/>
  <sheetViews>
    <sheetView topLeftCell="A4" workbookViewId="0">
      <selection activeCell="E14" sqref="E14"/>
    </sheetView>
  </sheetViews>
  <sheetFormatPr defaultColWidth="9" defaultRowHeight="15"/>
  <cols>
    <col min="1" max="1" width="37.7109375" customWidth="1"/>
    <col min="2" max="2" width="25.28515625" customWidth="1"/>
    <col min="3" max="3" width="25" customWidth="1"/>
    <col min="4" max="4" width="0.85546875" hidden="1" customWidth="1"/>
    <col min="5" max="5" width="25.28515625" customWidth="1"/>
    <col min="6" max="6" width="16.7109375" customWidth="1"/>
    <col min="7" max="7" width="15.5703125" customWidth="1"/>
  </cols>
  <sheetData>
    <row r="1" spans="1:11" ht="42" customHeight="1">
      <c r="A1" s="365"/>
      <c r="B1" s="365"/>
      <c r="C1" s="365"/>
      <c r="D1" s="365"/>
      <c r="E1" s="365"/>
      <c r="F1" s="365"/>
      <c r="G1" s="365"/>
      <c r="H1" s="365"/>
      <c r="I1" s="365"/>
      <c r="J1" s="365"/>
      <c r="K1" s="365"/>
    </row>
    <row r="2" spans="1:11" ht="18" customHeight="1">
      <c r="A2" s="5"/>
      <c r="B2" s="5"/>
      <c r="C2" s="5"/>
      <c r="D2" s="5"/>
      <c r="E2" s="5"/>
      <c r="F2" s="5"/>
      <c r="G2" s="5"/>
    </row>
    <row r="3" spans="1:11" ht="15.75">
      <c r="A3" s="365"/>
      <c r="B3" s="365"/>
      <c r="C3" s="365"/>
      <c r="D3" s="365"/>
      <c r="E3" s="445"/>
      <c r="F3" s="445"/>
      <c r="G3" s="208"/>
    </row>
    <row r="4" spans="1:11" ht="18">
      <c r="A4" s="5"/>
      <c r="B4" s="5"/>
      <c r="C4" s="5"/>
      <c r="D4" s="5"/>
      <c r="E4" s="6"/>
      <c r="F4" s="6"/>
      <c r="G4" s="6"/>
    </row>
    <row r="5" spans="1:11" ht="18" customHeight="1">
      <c r="A5" s="365"/>
      <c r="B5" s="446"/>
      <c r="C5" s="446"/>
      <c r="D5" s="446"/>
      <c r="E5" s="446"/>
      <c r="F5" s="446"/>
      <c r="G5" s="209"/>
    </row>
    <row r="6" spans="1:11" ht="18">
      <c r="A6" s="5"/>
      <c r="B6" s="5"/>
      <c r="C6" s="5"/>
      <c r="D6" s="5"/>
      <c r="E6" s="6"/>
      <c r="F6" s="6"/>
      <c r="G6" s="6"/>
    </row>
    <row r="7" spans="1:11" ht="15.75">
      <c r="A7" s="365" t="s">
        <v>171</v>
      </c>
      <c r="B7" s="447"/>
      <c r="C7" s="447"/>
      <c r="D7" s="447"/>
      <c r="E7" s="447"/>
      <c r="F7" s="447"/>
      <c r="G7" s="210"/>
    </row>
    <row r="8" spans="1:11" ht="18">
      <c r="A8" s="5"/>
      <c r="B8" s="5"/>
      <c r="C8" s="5"/>
      <c r="D8" s="5"/>
      <c r="E8" s="6"/>
      <c r="F8" s="6"/>
      <c r="G8" s="6"/>
    </row>
    <row r="9" spans="1:11" ht="191.25">
      <c r="A9" s="7" t="s">
        <v>141</v>
      </c>
      <c r="B9" s="7" t="s">
        <v>142</v>
      </c>
      <c r="C9" s="7" t="s">
        <v>172</v>
      </c>
      <c r="D9" s="7" t="s">
        <v>143</v>
      </c>
      <c r="E9" s="7" t="s">
        <v>173</v>
      </c>
      <c r="F9" s="7" t="s">
        <v>174</v>
      </c>
      <c r="G9" s="7" t="s">
        <v>175</v>
      </c>
    </row>
    <row r="10" spans="1:11" s="1" customFormat="1">
      <c r="A10" s="12">
        <v>1</v>
      </c>
      <c r="B10" s="11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</row>
    <row r="11" spans="1:11" ht="15.75" customHeight="1">
      <c r="A11" s="211" t="s">
        <v>73</v>
      </c>
      <c r="B11" s="212">
        <f>SUM(B12)</f>
        <v>38544.129999999997</v>
      </c>
      <c r="C11" s="59">
        <f>SUM(C12)</f>
        <v>806370</v>
      </c>
      <c r="D11" s="59">
        <f>SUM(D12)</f>
        <v>0</v>
      </c>
      <c r="E11" s="59">
        <f>SUM(E12)</f>
        <v>392608</v>
      </c>
      <c r="F11" s="59">
        <f>SUM(E11/B11*100)</f>
        <v>1018.59349270563</v>
      </c>
      <c r="G11" s="59">
        <f>E11/C11*100</f>
        <v>48.688319257908901</v>
      </c>
    </row>
    <row r="12" spans="1:11" ht="15.75" customHeight="1">
      <c r="A12" s="213" t="s">
        <v>176</v>
      </c>
      <c r="B12" s="214">
        <f>SUM(B13:B15)</f>
        <v>38544.129999999997</v>
      </c>
      <c r="C12" s="215">
        <f>SUM(C13:C15)</f>
        <v>806370</v>
      </c>
      <c r="D12" s="215">
        <f>SUM(D13:D15)</f>
        <v>0</v>
      </c>
      <c r="E12" s="215">
        <f>SUM(E13:E15)</f>
        <v>392608</v>
      </c>
      <c r="F12" s="59">
        <f t="shared" ref="F12:F15" si="0">SUM(E12/B12*100)</f>
        <v>1018.59349270563</v>
      </c>
      <c r="G12" s="59">
        <f t="shared" ref="G12:G15" si="1">E12/C12*100</f>
        <v>48.688319257908901</v>
      </c>
    </row>
    <row r="13" spans="1:11" ht="25.5">
      <c r="A13" s="361" t="s">
        <v>177</v>
      </c>
      <c r="B13" s="198">
        <v>23048.959999999999</v>
      </c>
      <c r="C13" s="44">
        <v>764577</v>
      </c>
      <c r="D13" s="44"/>
      <c r="E13" s="44">
        <v>373125.97</v>
      </c>
      <c r="F13" s="59">
        <f t="shared" si="0"/>
        <v>1618.8408067001701</v>
      </c>
      <c r="G13" s="59">
        <f t="shared" si="1"/>
        <v>48.801621027051603</v>
      </c>
    </row>
    <row r="14" spans="1:11">
      <c r="A14" s="216" t="s">
        <v>178</v>
      </c>
      <c r="B14" s="198">
        <v>0</v>
      </c>
      <c r="C14" s="44"/>
      <c r="D14" s="44"/>
      <c r="E14" s="44"/>
      <c r="F14" s="59">
        <v>0</v>
      </c>
      <c r="G14" s="59" t="e">
        <f t="shared" si="1"/>
        <v>#DIV/0!</v>
      </c>
    </row>
    <row r="15" spans="1:11" ht="25.5">
      <c r="A15" s="206" t="s">
        <v>179</v>
      </c>
      <c r="B15" s="198">
        <v>15495.17</v>
      </c>
      <c r="C15" s="44">
        <v>41793</v>
      </c>
      <c r="D15" s="44"/>
      <c r="E15" s="44">
        <v>19482.03</v>
      </c>
      <c r="F15" s="59">
        <f t="shared" si="0"/>
        <v>125.72969512435201</v>
      </c>
      <c r="G15" s="59">
        <f t="shared" si="1"/>
        <v>46.615533701816098</v>
      </c>
    </row>
    <row r="16" spans="1:11">
      <c r="A16" s="197"/>
      <c r="B16" s="198"/>
      <c r="C16" s="44">
        <v>0</v>
      </c>
      <c r="D16" s="44"/>
      <c r="E16" s="44"/>
      <c r="F16" s="202"/>
      <c r="G16" s="202"/>
    </row>
    <row r="17" spans="1:7">
      <c r="A17" s="199"/>
      <c r="B17" s="198"/>
      <c r="C17" s="44"/>
      <c r="D17" s="44"/>
      <c r="E17" s="44"/>
      <c r="F17" s="202"/>
      <c r="G17" s="202"/>
    </row>
  </sheetData>
  <mergeCells count="4">
    <mergeCell ref="A1:K1"/>
    <mergeCell ref="A3:F3"/>
    <mergeCell ref="A5:F5"/>
    <mergeCell ref="A7:F7"/>
  </mergeCells>
  <pageMargins left="0.7" right="0.7" top="0.75" bottom="0.75" header="0.3" footer="0.3"/>
  <pageSetup paperSize="9" scale="72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4"/>
  <sheetViews>
    <sheetView workbookViewId="0">
      <selection activeCell="F13" sqref="F13"/>
    </sheetView>
  </sheetViews>
  <sheetFormatPr defaultColWidth="9" defaultRowHeight="15"/>
  <cols>
    <col min="1" max="1" width="7.42578125" customWidth="1"/>
    <col min="2" max="2" width="8.42578125" customWidth="1"/>
    <col min="3" max="7" width="25.28515625" customWidth="1"/>
    <col min="8" max="8" width="16" customWidth="1"/>
    <col min="9" max="9" width="11.7109375" customWidth="1"/>
  </cols>
  <sheetData>
    <row r="1" spans="1:9" ht="42" customHeight="1">
      <c r="A1" s="365"/>
      <c r="B1" s="365"/>
      <c r="C1" s="365"/>
      <c r="D1" s="365"/>
      <c r="E1" s="365"/>
      <c r="F1" s="365"/>
      <c r="G1" s="365"/>
      <c r="H1" s="365"/>
    </row>
    <row r="2" spans="1:9" ht="18" customHeight="1">
      <c r="A2" s="5"/>
      <c r="B2" s="5"/>
      <c r="C2" s="5"/>
      <c r="D2" s="5"/>
      <c r="E2" s="5"/>
      <c r="F2" s="5"/>
      <c r="G2" s="5"/>
      <c r="H2" s="5"/>
    </row>
    <row r="3" spans="1:9" ht="15.75" customHeight="1">
      <c r="A3" s="365" t="s">
        <v>1</v>
      </c>
      <c r="B3" s="365"/>
      <c r="C3" s="365"/>
      <c r="D3" s="365"/>
      <c r="E3" s="365"/>
      <c r="F3" s="365"/>
      <c r="G3" s="365"/>
      <c r="H3" s="365"/>
    </row>
    <row r="4" spans="1:9" ht="18">
      <c r="A4" s="5"/>
      <c r="B4" s="5"/>
      <c r="C4" s="5"/>
      <c r="D4" s="5"/>
      <c r="E4" s="5"/>
      <c r="F4" s="5"/>
      <c r="G4" s="6"/>
      <c r="H4" s="6"/>
    </row>
    <row r="5" spans="1:9" ht="18" customHeight="1">
      <c r="A5" s="365" t="s">
        <v>180</v>
      </c>
      <c r="B5" s="365"/>
      <c r="C5" s="365"/>
      <c r="D5" s="365"/>
      <c r="E5" s="365"/>
      <c r="F5" s="365"/>
      <c r="G5" s="365"/>
      <c r="H5" s="365"/>
    </row>
    <row r="6" spans="1:9" ht="18">
      <c r="A6" s="5"/>
      <c r="B6" s="5"/>
      <c r="C6" s="5"/>
      <c r="D6" s="5"/>
      <c r="E6" s="5"/>
      <c r="F6" s="5"/>
      <c r="G6" s="6"/>
      <c r="H6" s="6"/>
    </row>
    <row r="7" spans="1:9" ht="25.5">
      <c r="A7" s="7" t="s">
        <v>181</v>
      </c>
      <c r="B7" s="196" t="s">
        <v>182</v>
      </c>
      <c r="C7" s="196" t="s">
        <v>183</v>
      </c>
      <c r="D7" s="7" t="s">
        <v>142</v>
      </c>
      <c r="E7" s="7" t="s">
        <v>184</v>
      </c>
      <c r="F7" s="7" t="s">
        <v>185</v>
      </c>
      <c r="G7" s="7" t="s">
        <v>173</v>
      </c>
      <c r="H7" s="7" t="s">
        <v>174</v>
      </c>
      <c r="I7" s="7" t="s">
        <v>186</v>
      </c>
    </row>
    <row r="8" spans="1:9">
      <c r="A8" s="203"/>
      <c r="B8" s="204"/>
      <c r="C8" s="205" t="s">
        <v>187</v>
      </c>
      <c r="D8" s="204"/>
      <c r="E8" s="203"/>
      <c r="F8" s="203"/>
      <c r="G8" s="203"/>
      <c r="H8" s="203"/>
      <c r="I8" s="195"/>
    </row>
    <row r="9" spans="1:9" ht="25.5">
      <c r="A9" s="197">
        <v>8</v>
      </c>
      <c r="B9" s="197"/>
      <c r="C9" s="197" t="s">
        <v>188</v>
      </c>
      <c r="D9" s="198"/>
      <c r="E9" s="44"/>
      <c r="F9" s="44"/>
      <c r="G9" s="44"/>
      <c r="H9" s="44"/>
      <c r="I9" s="195"/>
    </row>
    <row r="10" spans="1:9">
      <c r="A10" s="197"/>
      <c r="B10" s="206">
        <v>84</v>
      </c>
      <c r="C10" s="206" t="s">
        <v>189</v>
      </c>
      <c r="D10" s="198"/>
      <c r="E10" s="44"/>
      <c r="F10" s="44"/>
      <c r="G10" s="44"/>
      <c r="H10" s="44"/>
      <c r="I10" s="195"/>
    </row>
    <row r="11" spans="1:9">
      <c r="A11" s="197"/>
      <c r="B11" s="206"/>
      <c r="C11" s="88"/>
      <c r="D11" s="198"/>
      <c r="E11" s="44"/>
      <c r="F11" s="44"/>
      <c r="G11" s="44"/>
      <c r="H11" s="44"/>
      <c r="I11" s="195"/>
    </row>
    <row r="12" spans="1:9">
      <c r="A12" s="197"/>
      <c r="B12" s="206"/>
      <c r="C12" s="205" t="s">
        <v>190</v>
      </c>
      <c r="D12" s="198"/>
      <c r="E12" s="44"/>
      <c r="F12" s="44"/>
      <c r="G12" s="44"/>
      <c r="H12" s="44"/>
      <c r="I12" s="195"/>
    </row>
    <row r="13" spans="1:9" ht="25.5">
      <c r="A13" s="207">
        <v>5</v>
      </c>
      <c r="B13" s="207"/>
      <c r="C13" s="200" t="s">
        <v>191</v>
      </c>
      <c r="D13" s="198"/>
      <c r="E13" s="44"/>
      <c r="F13" s="44"/>
      <c r="G13" s="44"/>
      <c r="H13" s="44"/>
      <c r="I13" s="195"/>
    </row>
    <row r="14" spans="1:9" ht="25.5">
      <c r="A14" s="206"/>
      <c r="B14" s="206">
        <v>54</v>
      </c>
      <c r="C14" s="113" t="s">
        <v>192</v>
      </c>
      <c r="D14" s="198"/>
      <c r="E14" s="44"/>
      <c r="F14" s="44"/>
      <c r="G14" s="44"/>
      <c r="H14" s="202"/>
      <c r="I14" s="195"/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7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6"/>
  <sheetViews>
    <sheetView workbookViewId="0">
      <selection activeCell="C7" sqref="C7"/>
    </sheetView>
  </sheetViews>
  <sheetFormatPr defaultColWidth="9" defaultRowHeight="15"/>
  <cols>
    <col min="1" max="5" width="25.28515625" customWidth="1"/>
    <col min="6" max="6" width="16.28515625" customWidth="1"/>
    <col min="7" max="7" width="10.28515625" customWidth="1"/>
  </cols>
  <sheetData>
    <row r="1" spans="1:7" ht="42" customHeight="1">
      <c r="A1" s="365"/>
      <c r="B1" s="365"/>
      <c r="C1" s="365"/>
      <c r="D1" s="365"/>
      <c r="E1" s="365"/>
      <c r="F1" s="365"/>
    </row>
    <row r="2" spans="1:7" ht="18" customHeight="1">
      <c r="A2" s="5"/>
      <c r="B2" s="5"/>
      <c r="C2" s="5"/>
      <c r="D2" s="5"/>
      <c r="E2" s="5"/>
      <c r="F2" s="5"/>
    </row>
    <row r="3" spans="1:7" ht="15.75" customHeight="1">
      <c r="A3" s="365" t="s">
        <v>1</v>
      </c>
      <c r="B3" s="365"/>
      <c r="C3" s="365"/>
      <c r="D3" s="365"/>
      <c r="E3" s="365"/>
      <c r="F3" s="365"/>
    </row>
    <row r="4" spans="1:7" ht="18">
      <c r="A4" s="5"/>
      <c r="B4" s="5"/>
      <c r="C4" s="5"/>
      <c r="D4" s="5"/>
      <c r="E4" s="6"/>
      <c r="F4" s="6"/>
    </row>
    <row r="5" spans="1:7" ht="18" customHeight="1">
      <c r="A5" s="365" t="s">
        <v>193</v>
      </c>
      <c r="B5" s="365"/>
      <c r="C5" s="365"/>
      <c r="D5" s="365"/>
      <c r="E5" s="365"/>
      <c r="F5" s="365"/>
    </row>
    <row r="6" spans="1:7" ht="18">
      <c r="A6" s="5"/>
      <c r="B6" s="5"/>
      <c r="C6" s="5"/>
      <c r="D6" s="5"/>
      <c r="E6" s="6"/>
      <c r="F6" s="6"/>
    </row>
    <row r="7" spans="1:7" ht="25.5">
      <c r="A7" s="196" t="s">
        <v>141</v>
      </c>
      <c r="B7" s="7" t="s">
        <v>142</v>
      </c>
      <c r="C7" s="7" t="s">
        <v>184</v>
      </c>
      <c r="D7" s="7" t="s">
        <v>34</v>
      </c>
      <c r="E7" s="7" t="s">
        <v>173</v>
      </c>
      <c r="F7" s="7" t="s">
        <v>174</v>
      </c>
      <c r="G7" s="7" t="s">
        <v>186</v>
      </c>
    </row>
    <row r="8" spans="1:7">
      <c r="A8" s="197" t="s">
        <v>187</v>
      </c>
      <c r="B8" s="198"/>
      <c r="C8" s="44"/>
      <c r="D8" s="44"/>
      <c r="E8" s="44"/>
      <c r="F8" s="44"/>
      <c r="G8" s="195"/>
    </row>
    <row r="9" spans="1:7" ht="25.5">
      <c r="A9" s="197" t="s">
        <v>194</v>
      </c>
      <c r="B9" s="198"/>
      <c r="C9" s="44"/>
      <c r="D9" s="44"/>
      <c r="E9" s="44"/>
      <c r="F9" s="44"/>
      <c r="G9" s="195"/>
    </row>
    <row r="10" spans="1:7" ht="25.5">
      <c r="A10" s="361" t="s">
        <v>195</v>
      </c>
      <c r="B10" s="198"/>
      <c r="C10" s="44"/>
      <c r="D10" s="44"/>
      <c r="E10" s="44"/>
      <c r="F10" s="44"/>
      <c r="G10" s="195"/>
    </row>
    <row r="11" spans="1:7">
      <c r="A11" s="199"/>
      <c r="B11" s="198"/>
      <c r="C11" s="44"/>
      <c r="D11" s="44"/>
      <c r="E11" s="44"/>
      <c r="F11" s="44"/>
      <c r="G11" s="195"/>
    </row>
    <row r="12" spans="1:7">
      <c r="A12" s="197" t="s">
        <v>190</v>
      </c>
      <c r="B12" s="198"/>
      <c r="C12" s="44"/>
      <c r="D12" s="44"/>
      <c r="E12" s="44"/>
      <c r="F12" s="44"/>
      <c r="G12" s="195"/>
    </row>
    <row r="13" spans="1:7">
      <c r="A13" s="200" t="s">
        <v>147</v>
      </c>
      <c r="B13" s="198"/>
      <c r="C13" s="44"/>
      <c r="D13" s="44"/>
      <c r="E13" s="44"/>
      <c r="F13" s="44"/>
      <c r="G13" s="195"/>
    </row>
    <row r="14" spans="1:7">
      <c r="A14" s="362" t="s">
        <v>148</v>
      </c>
      <c r="B14" s="198"/>
      <c r="C14" s="44"/>
      <c r="D14" s="44"/>
      <c r="E14" s="44"/>
      <c r="F14" s="202"/>
      <c r="G14" s="195"/>
    </row>
    <row r="15" spans="1:7">
      <c r="A15" s="200" t="s">
        <v>149</v>
      </c>
      <c r="B15" s="198"/>
      <c r="C15" s="44"/>
      <c r="D15" s="44"/>
      <c r="E15" s="44"/>
      <c r="F15" s="202"/>
      <c r="G15" s="195"/>
    </row>
    <row r="16" spans="1:7">
      <c r="A16" s="362" t="s">
        <v>196</v>
      </c>
      <c r="B16" s="198"/>
      <c r="C16" s="44"/>
      <c r="D16" s="44"/>
      <c r="E16" s="44"/>
      <c r="F16" s="202"/>
      <c r="G16" s="195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58"/>
  <sheetViews>
    <sheetView tabSelected="1" workbookViewId="0">
      <selection activeCell="H137" sqref="H137"/>
    </sheetView>
  </sheetViews>
  <sheetFormatPr defaultColWidth="9" defaultRowHeight="15"/>
  <cols>
    <col min="1" max="1" width="7.42578125" customWidth="1"/>
    <col min="2" max="2" width="8.42578125" customWidth="1"/>
    <col min="3" max="3" width="8.7109375" customWidth="1"/>
    <col min="4" max="4" width="30" customWidth="1"/>
    <col min="5" max="5" width="25.28515625" customWidth="1"/>
    <col min="6" max="6" width="25.140625" customWidth="1"/>
    <col min="7" max="7" width="25.28515625" hidden="1" customWidth="1"/>
    <col min="8" max="8" width="25.28515625" customWidth="1"/>
    <col min="9" max="10" width="17.7109375" customWidth="1"/>
  </cols>
  <sheetData>
    <row r="1" spans="1:11" ht="42" customHeight="1">
      <c r="A1" s="365"/>
      <c r="B1" s="365"/>
      <c r="C1" s="365"/>
      <c r="D1" s="365"/>
      <c r="E1" s="365"/>
      <c r="F1" s="365"/>
      <c r="G1" s="365"/>
      <c r="H1" s="365"/>
      <c r="I1" s="365"/>
      <c r="J1" s="365"/>
      <c r="K1" s="365"/>
    </row>
    <row r="2" spans="1:11" ht="18">
      <c r="A2" s="5"/>
      <c r="B2" s="5"/>
      <c r="C2" s="5"/>
      <c r="D2" s="5"/>
      <c r="E2" s="5"/>
      <c r="F2" s="5"/>
      <c r="G2" s="5"/>
      <c r="H2" s="6"/>
      <c r="I2" s="6"/>
      <c r="J2" s="6"/>
    </row>
    <row r="3" spans="1:11" ht="18">
      <c r="A3" s="5"/>
      <c r="B3" s="5"/>
      <c r="C3" s="5"/>
      <c r="D3" s="5"/>
      <c r="E3" s="5"/>
      <c r="F3" s="4" t="s">
        <v>197</v>
      </c>
      <c r="G3" s="5"/>
      <c r="H3" s="6"/>
      <c r="I3" s="6"/>
      <c r="J3" s="6"/>
    </row>
    <row r="4" spans="1:11" ht="18">
      <c r="A4" s="5"/>
      <c r="B4" s="5"/>
      <c r="C4" s="5"/>
      <c r="D4" s="5"/>
      <c r="E4" s="5"/>
      <c r="F4" s="4"/>
      <c r="G4" s="5"/>
      <c r="H4" s="6"/>
      <c r="I4" s="6"/>
      <c r="J4" s="6"/>
    </row>
    <row r="5" spans="1:11" ht="18" customHeight="1">
      <c r="A5" s="365" t="s">
        <v>198</v>
      </c>
      <c r="B5" s="365"/>
      <c r="C5" s="365"/>
      <c r="D5" s="365"/>
      <c r="E5" s="365"/>
      <c r="F5" s="365"/>
      <c r="G5" s="365"/>
      <c r="H5" s="365"/>
      <c r="I5" s="365"/>
      <c r="J5" s="4"/>
    </row>
    <row r="6" spans="1:11" ht="18">
      <c r="A6" s="5"/>
      <c r="B6" s="5"/>
      <c r="C6" s="5"/>
      <c r="D6" s="5"/>
      <c r="E6" s="5"/>
      <c r="F6" s="5"/>
      <c r="G6" s="5"/>
      <c r="H6" s="6"/>
      <c r="I6" s="6"/>
      <c r="J6" s="6"/>
    </row>
    <row r="7" spans="1:11" ht="25.5">
      <c r="A7" s="366" t="s">
        <v>199</v>
      </c>
      <c r="B7" s="366"/>
      <c r="C7" s="366"/>
      <c r="D7" s="7" t="s">
        <v>200</v>
      </c>
      <c r="E7" s="7" t="s">
        <v>142</v>
      </c>
      <c r="F7" s="7" t="s">
        <v>34</v>
      </c>
      <c r="G7" s="7" t="s">
        <v>143</v>
      </c>
      <c r="H7" s="7" t="s">
        <v>173</v>
      </c>
      <c r="I7" s="7" t="s">
        <v>201</v>
      </c>
      <c r="J7" s="7" t="s">
        <v>202</v>
      </c>
    </row>
    <row r="8" spans="1:11" s="1" customFormat="1">
      <c r="A8" s="8"/>
      <c r="B8" s="9"/>
      <c r="C8" s="10"/>
      <c r="D8" s="11">
        <v>1</v>
      </c>
      <c r="E8" s="12">
        <v>2</v>
      </c>
      <c r="F8" s="12">
        <v>3</v>
      </c>
      <c r="G8" s="12">
        <v>4</v>
      </c>
      <c r="H8" s="12">
        <v>5</v>
      </c>
      <c r="I8" s="12">
        <v>6</v>
      </c>
      <c r="J8" s="12">
        <v>7</v>
      </c>
    </row>
    <row r="9" spans="1:11" s="1" customFormat="1" ht="43.9" customHeight="1">
      <c r="A9" s="13"/>
      <c r="B9" s="14" t="s">
        <v>203</v>
      </c>
      <c r="C9" s="15"/>
      <c r="D9" s="16" t="s">
        <v>204</v>
      </c>
      <c r="E9" s="17">
        <f>SUM(E10+E42+E185)</f>
        <v>343209.91</v>
      </c>
      <c r="F9" s="17">
        <f>SUM(F10+F42+F185)</f>
        <v>806370</v>
      </c>
      <c r="G9" s="17" t="e">
        <f>SUM(G10+G42+G185)</f>
        <v>#REF!</v>
      </c>
      <c r="H9" s="17">
        <f>SUM(H10+H42+H185)</f>
        <v>347196.59</v>
      </c>
      <c r="I9" s="18">
        <f>SUM(H9/E9*100)</f>
        <v>101.16158650547101</v>
      </c>
      <c r="J9" s="18" t="e">
        <f t="shared" ref="J9:J22" si="0">SUM(H9/G9*100)</f>
        <v>#REF!</v>
      </c>
    </row>
    <row r="10" spans="1:11" ht="26.45" customHeight="1">
      <c r="A10" s="367" t="s">
        <v>205</v>
      </c>
      <c r="B10" s="367"/>
      <c r="C10" s="367"/>
      <c r="D10" s="19" t="s">
        <v>206</v>
      </c>
      <c r="E10" s="20">
        <f>SUM(E11)</f>
        <v>18172.36</v>
      </c>
      <c r="F10" s="20">
        <f t="shared" ref="F10:H10" si="1">SUM(F11)</f>
        <v>50893</v>
      </c>
      <c r="G10" s="20">
        <f t="shared" si="1"/>
        <v>0</v>
      </c>
      <c r="H10" s="20">
        <f t="shared" si="1"/>
        <v>19423.18</v>
      </c>
      <c r="I10" s="21">
        <f t="shared" ref="I10:I22" si="2">SUM(H10/E10*100)</f>
        <v>106.88309058372199</v>
      </c>
      <c r="J10" s="21" t="e">
        <f t="shared" si="0"/>
        <v>#DIV/0!</v>
      </c>
    </row>
    <row r="11" spans="1:11" ht="26.45" customHeight="1">
      <c r="A11" s="368" t="s">
        <v>207</v>
      </c>
      <c r="B11" s="368"/>
      <c r="C11" s="368"/>
      <c r="D11" s="22" t="s">
        <v>208</v>
      </c>
      <c r="E11" s="23">
        <f>SUM(E12+E27)</f>
        <v>18172.36</v>
      </c>
      <c r="F11" s="23">
        <f>SUM(F12+F27+F39)</f>
        <v>50893</v>
      </c>
      <c r="G11" s="23">
        <f>SUM(G12+G27)</f>
        <v>0</v>
      </c>
      <c r="H11" s="23">
        <f>SUM(H12+H27)</f>
        <v>19423.18</v>
      </c>
      <c r="I11" s="24">
        <f t="shared" si="2"/>
        <v>106.88309058372199</v>
      </c>
      <c r="J11" s="24" t="e">
        <f t="shared" si="0"/>
        <v>#DIV/0!</v>
      </c>
    </row>
    <row r="12" spans="1:11" ht="14.45" customHeight="1">
      <c r="A12" s="369" t="s">
        <v>209</v>
      </c>
      <c r="B12" s="369"/>
      <c r="C12" s="369"/>
      <c r="D12" s="25" t="s">
        <v>210</v>
      </c>
      <c r="E12" s="26">
        <f>SUM(E13)</f>
        <v>9891.25</v>
      </c>
      <c r="F12" s="26">
        <f t="shared" ref="F12:H12" si="3">SUM(F13)</f>
        <v>22748</v>
      </c>
      <c r="G12" s="26">
        <f t="shared" si="3"/>
        <v>0</v>
      </c>
      <c r="H12" s="26">
        <f t="shared" si="3"/>
        <v>10572.07</v>
      </c>
      <c r="I12" s="27">
        <f t="shared" si="2"/>
        <v>106.883053203589</v>
      </c>
      <c r="J12" s="27" t="e">
        <f t="shared" si="0"/>
        <v>#DIV/0!</v>
      </c>
    </row>
    <row r="13" spans="1:11">
      <c r="A13" s="370">
        <v>3</v>
      </c>
      <c r="B13" s="370"/>
      <c r="C13" s="370"/>
      <c r="D13" s="28" t="s">
        <v>74</v>
      </c>
      <c r="E13" s="29">
        <f>SUM(E14+E21)</f>
        <v>9891.25</v>
      </c>
      <c r="F13" s="29">
        <f>SUM(F14+F21+F26)</f>
        <v>22748</v>
      </c>
      <c r="G13" s="29">
        <f t="shared" ref="G13:H13" si="4">SUM(G14+G21)</f>
        <v>0</v>
      </c>
      <c r="H13" s="29">
        <f t="shared" si="4"/>
        <v>10572.07</v>
      </c>
      <c r="I13" s="30">
        <f t="shared" si="2"/>
        <v>106.883053203589</v>
      </c>
      <c r="J13" s="30" t="e">
        <f t="shared" si="0"/>
        <v>#DIV/0!</v>
      </c>
    </row>
    <row r="14" spans="1:11">
      <c r="A14" s="371">
        <v>31</v>
      </c>
      <c r="B14" s="372"/>
      <c r="C14" s="373"/>
      <c r="D14" s="33" t="s">
        <v>75</v>
      </c>
      <c r="E14" s="34">
        <f>SUM(E15+E17+E19)</f>
        <v>9559.91</v>
      </c>
      <c r="F14" s="34">
        <f t="shared" ref="F14:H14" si="5">SUM(F15+F17+F19)</f>
        <v>20446</v>
      </c>
      <c r="G14" s="34">
        <f t="shared" si="5"/>
        <v>0</v>
      </c>
      <c r="H14" s="34">
        <f t="shared" si="5"/>
        <v>9560.52</v>
      </c>
      <c r="I14" s="35">
        <f t="shared" si="2"/>
        <v>100.006380813208</v>
      </c>
      <c r="J14" s="35" t="e">
        <f t="shared" si="0"/>
        <v>#DIV/0!</v>
      </c>
    </row>
    <row r="15" spans="1:11">
      <c r="A15" s="36">
        <v>311</v>
      </c>
      <c r="B15" s="37"/>
      <c r="C15" s="38"/>
      <c r="D15" s="38" t="s">
        <v>211</v>
      </c>
      <c r="E15" s="39">
        <f>SUM(E16)</f>
        <v>7645.27</v>
      </c>
      <c r="F15" s="39">
        <v>16382</v>
      </c>
      <c r="G15" s="39">
        <f t="shared" ref="G15:H15" si="6">SUM(G16)</f>
        <v>0</v>
      </c>
      <c r="H15" s="39">
        <f t="shared" si="6"/>
        <v>7643.16</v>
      </c>
      <c r="I15" s="40">
        <f t="shared" si="2"/>
        <v>99.972401236319996</v>
      </c>
      <c r="J15" s="40" t="e">
        <f t="shared" si="0"/>
        <v>#DIV/0!</v>
      </c>
    </row>
    <row r="16" spans="1:11">
      <c r="A16" s="41">
        <v>3111</v>
      </c>
      <c r="B16" s="42"/>
      <c r="C16" s="43"/>
      <c r="D16" s="43" t="s">
        <v>77</v>
      </c>
      <c r="E16" s="44">
        <v>7645.27</v>
      </c>
      <c r="F16" s="44">
        <v>16382</v>
      </c>
      <c r="G16" s="44"/>
      <c r="H16" s="44">
        <v>7643.16</v>
      </c>
      <c r="I16" s="12">
        <f t="shared" si="2"/>
        <v>99.972401236319996</v>
      </c>
      <c r="J16" s="12" t="e">
        <f t="shared" si="0"/>
        <v>#DIV/0!</v>
      </c>
    </row>
    <row r="17" spans="1:10">
      <c r="A17" s="36">
        <v>312</v>
      </c>
      <c r="B17" s="37"/>
      <c r="C17" s="38"/>
      <c r="D17" s="38" t="s">
        <v>80</v>
      </c>
      <c r="E17" s="39">
        <f>SUM(E18)</f>
        <v>653.16</v>
      </c>
      <c r="F17" s="39">
        <f t="shared" ref="F17:H17" si="7">SUM(F18)</f>
        <v>1361</v>
      </c>
      <c r="G17" s="39">
        <f t="shared" si="7"/>
        <v>0</v>
      </c>
      <c r="H17" s="39">
        <f t="shared" si="7"/>
        <v>653.16</v>
      </c>
      <c r="I17" s="40">
        <f t="shared" si="2"/>
        <v>100</v>
      </c>
      <c r="J17" s="40" t="e">
        <f t="shared" si="0"/>
        <v>#DIV/0!</v>
      </c>
    </row>
    <row r="18" spans="1:10">
      <c r="A18" s="41">
        <v>3121</v>
      </c>
      <c r="B18" s="42"/>
      <c r="C18" s="43"/>
      <c r="D18" s="43" t="s">
        <v>80</v>
      </c>
      <c r="E18" s="44">
        <v>653.16</v>
      </c>
      <c r="F18" s="44">
        <v>1361</v>
      </c>
      <c r="G18" s="44"/>
      <c r="H18" s="44">
        <v>653.16</v>
      </c>
      <c r="I18" s="12">
        <f t="shared" si="2"/>
        <v>100</v>
      </c>
      <c r="J18" s="12" t="e">
        <f t="shared" si="0"/>
        <v>#DIV/0!</v>
      </c>
    </row>
    <row r="19" spans="1:10">
      <c r="A19" s="36">
        <v>313</v>
      </c>
      <c r="B19" s="37"/>
      <c r="C19" s="38"/>
      <c r="D19" s="38" t="s">
        <v>81</v>
      </c>
      <c r="E19" s="39">
        <f>SUM(E20)</f>
        <v>1261.48</v>
      </c>
      <c r="F19" s="39">
        <f t="shared" ref="F19:H19" si="8">SUM(F20)</f>
        <v>2703</v>
      </c>
      <c r="G19" s="39">
        <f t="shared" si="8"/>
        <v>0</v>
      </c>
      <c r="H19" s="39">
        <f t="shared" si="8"/>
        <v>1264.2</v>
      </c>
      <c r="I19" s="40">
        <f t="shared" si="2"/>
        <v>100.215619748232</v>
      </c>
      <c r="J19" s="40" t="e">
        <f t="shared" si="0"/>
        <v>#DIV/0!</v>
      </c>
    </row>
    <row r="20" spans="1:10" ht="25.5">
      <c r="A20" s="41">
        <v>3132</v>
      </c>
      <c r="B20" s="42"/>
      <c r="C20" s="43"/>
      <c r="D20" s="43" t="s">
        <v>212</v>
      </c>
      <c r="E20" s="44">
        <v>1261.48</v>
      </c>
      <c r="F20" s="44">
        <v>2703</v>
      </c>
      <c r="G20" s="44"/>
      <c r="H20" s="44">
        <v>1264.2</v>
      </c>
      <c r="I20" s="12">
        <f t="shared" si="2"/>
        <v>100.215619748232</v>
      </c>
      <c r="J20" s="12" t="e">
        <f t="shared" si="0"/>
        <v>#DIV/0!</v>
      </c>
    </row>
    <row r="21" spans="1:10">
      <c r="A21" s="371">
        <v>32</v>
      </c>
      <c r="B21" s="372"/>
      <c r="C21" s="373"/>
      <c r="D21" s="33" t="s">
        <v>84</v>
      </c>
      <c r="E21" s="34">
        <f>SUM(E22)</f>
        <v>331.34</v>
      </c>
      <c r="F21" s="34">
        <f>SUM(F22+F23+F24)</f>
        <v>2302</v>
      </c>
      <c r="G21" s="34">
        <f t="shared" ref="G21:H21" si="9">SUM(G22)</f>
        <v>0</v>
      </c>
      <c r="H21" s="34">
        <f t="shared" si="9"/>
        <v>1011.55</v>
      </c>
      <c r="I21" s="35">
        <f t="shared" si="2"/>
        <v>305.29063801533198</v>
      </c>
      <c r="J21" s="35" t="e">
        <f t="shared" si="0"/>
        <v>#DIV/0!</v>
      </c>
    </row>
    <row r="22" spans="1:10">
      <c r="A22" s="36">
        <v>321</v>
      </c>
      <c r="B22" s="37"/>
      <c r="C22" s="38"/>
      <c r="D22" s="38" t="s">
        <v>85</v>
      </c>
      <c r="E22" s="39">
        <v>331.34</v>
      </c>
      <c r="F22" s="39">
        <v>2302</v>
      </c>
      <c r="G22" s="39">
        <f t="shared" ref="G22" si="10">SUM(G25)</f>
        <v>0</v>
      </c>
      <c r="H22" s="39">
        <v>1011.55</v>
      </c>
      <c r="I22" s="40">
        <f t="shared" si="2"/>
        <v>305.29063801533198</v>
      </c>
      <c r="J22" s="40" t="e">
        <f t="shared" si="0"/>
        <v>#DIV/0!</v>
      </c>
    </row>
    <row r="23" spans="1:10">
      <c r="A23" s="36"/>
      <c r="B23" s="37"/>
      <c r="C23" s="38"/>
      <c r="D23" s="38"/>
      <c r="E23" s="39"/>
      <c r="F23" s="39">
        <v>0</v>
      </c>
      <c r="G23" s="39"/>
      <c r="H23" s="39"/>
      <c r="I23" s="40"/>
      <c r="J23" s="40"/>
    </row>
    <row r="24" spans="1:10">
      <c r="A24" s="36"/>
      <c r="B24" s="37"/>
      <c r="C24" s="38"/>
      <c r="D24" s="38"/>
      <c r="E24" s="39"/>
      <c r="F24" s="39">
        <v>0</v>
      </c>
      <c r="G24" s="39"/>
      <c r="H24" s="39"/>
      <c r="I24" s="40"/>
      <c r="J24" s="40"/>
    </row>
    <row r="25" spans="1:10" ht="25.5">
      <c r="A25" s="41">
        <v>3212</v>
      </c>
      <c r="B25" s="42"/>
      <c r="C25" s="43"/>
      <c r="D25" s="43" t="s">
        <v>213</v>
      </c>
      <c r="E25" s="44"/>
      <c r="F25" s="44">
        <v>0</v>
      </c>
      <c r="G25" s="44"/>
      <c r="H25" s="44">
        <v>0</v>
      </c>
      <c r="I25" s="12" t="e">
        <f>SUM(H25/E25*100)</f>
        <v>#DIV/0!</v>
      </c>
      <c r="J25" s="12" t="e">
        <f>SUM(H25/G25*100)</f>
        <v>#DIV/0!</v>
      </c>
    </row>
    <row r="26" spans="1:10">
      <c r="A26" s="45">
        <v>372</v>
      </c>
      <c r="B26" s="46"/>
      <c r="C26" s="47"/>
      <c r="D26" s="43" t="s">
        <v>214</v>
      </c>
      <c r="E26" s="44"/>
      <c r="F26" s="44"/>
      <c r="G26" s="44"/>
      <c r="H26" s="44"/>
      <c r="I26" s="12"/>
      <c r="J26" s="12"/>
    </row>
    <row r="27" spans="1:10">
      <c r="A27" s="48" t="s">
        <v>215</v>
      </c>
      <c r="B27" s="49"/>
      <c r="C27" s="49"/>
      <c r="D27" s="50" t="s">
        <v>216</v>
      </c>
      <c r="E27" s="51">
        <f>SUM(E28)</f>
        <v>8281.11</v>
      </c>
      <c r="F27" s="51">
        <f t="shared" ref="F27:H27" si="11">SUM(F28)</f>
        <v>19045</v>
      </c>
      <c r="G27" s="51">
        <f t="shared" si="11"/>
        <v>0</v>
      </c>
      <c r="H27" s="51">
        <f t="shared" si="11"/>
        <v>8851.11</v>
      </c>
      <c r="I27" s="27">
        <f t="shared" ref="I27:I38" si="12">SUM(H27/E27*100)</f>
        <v>106.88313523187099</v>
      </c>
      <c r="J27" s="27" t="e">
        <f t="shared" ref="J27:J38" si="13">SUM(H27/G27*100)</f>
        <v>#DIV/0!</v>
      </c>
    </row>
    <row r="28" spans="1:10" s="2" customFormat="1">
      <c r="A28" s="52">
        <v>3</v>
      </c>
      <c r="B28" s="53"/>
      <c r="C28" s="54"/>
      <c r="D28" s="54" t="s">
        <v>74</v>
      </c>
      <c r="E28" s="29">
        <f>SUM(E29+E36)</f>
        <v>8281.11</v>
      </c>
      <c r="F28" s="29">
        <f t="shared" ref="F28:H28" si="14">SUM(F29+F36)</f>
        <v>19045</v>
      </c>
      <c r="G28" s="29">
        <f t="shared" si="14"/>
        <v>0</v>
      </c>
      <c r="H28" s="29">
        <f t="shared" si="14"/>
        <v>8851.11</v>
      </c>
      <c r="I28" s="30">
        <f t="shared" si="12"/>
        <v>106.88313523187099</v>
      </c>
      <c r="J28" s="30" t="e">
        <f t="shared" si="13"/>
        <v>#DIV/0!</v>
      </c>
    </row>
    <row r="29" spans="1:10">
      <c r="A29" s="31">
        <v>31</v>
      </c>
      <c r="B29" s="32"/>
      <c r="C29" s="33"/>
      <c r="D29" s="33" t="s">
        <v>75</v>
      </c>
      <c r="E29" s="34">
        <f>SUM(E30+E32+E34)</f>
        <v>8003.68</v>
      </c>
      <c r="F29" s="34">
        <f t="shared" ref="F29:H29" si="15">SUM(F30+F32+F34)</f>
        <v>17118</v>
      </c>
      <c r="G29" s="34">
        <f t="shared" si="15"/>
        <v>0</v>
      </c>
      <c r="H29" s="34">
        <f t="shared" si="15"/>
        <v>8004.23</v>
      </c>
      <c r="I29" s="35">
        <f t="shared" si="12"/>
        <v>100.006871838954</v>
      </c>
      <c r="J29" s="35" t="e">
        <f t="shared" si="13"/>
        <v>#DIV/0!</v>
      </c>
    </row>
    <row r="30" spans="1:10">
      <c r="A30" s="36">
        <v>311</v>
      </c>
      <c r="B30" s="37"/>
      <c r="C30" s="38"/>
      <c r="D30" s="38" t="s">
        <v>211</v>
      </c>
      <c r="E30" s="39">
        <f>SUM(E31)</f>
        <v>6400.73</v>
      </c>
      <c r="F30" s="39">
        <v>13715</v>
      </c>
      <c r="G30" s="39">
        <f t="shared" ref="G30:H30" si="16">SUM(G31)</f>
        <v>0</v>
      </c>
      <c r="H30" s="39">
        <f t="shared" si="16"/>
        <v>6399.01</v>
      </c>
      <c r="I30" s="40">
        <f t="shared" si="12"/>
        <v>99.973128065080104</v>
      </c>
      <c r="J30" s="40" t="e">
        <f t="shared" si="13"/>
        <v>#DIV/0!</v>
      </c>
    </row>
    <row r="31" spans="1:10" ht="18" customHeight="1">
      <c r="A31" s="41">
        <v>3111</v>
      </c>
      <c r="B31" s="42"/>
      <c r="C31" s="43"/>
      <c r="D31" s="43" t="s">
        <v>77</v>
      </c>
      <c r="E31" s="44">
        <v>6400.73</v>
      </c>
      <c r="F31" s="44">
        <v>13715</v>
      </c>
      <c r="G31" s="44"/>
      <c r="H31" s="44">
        <v>6399.01</v>
      </c>
      <c r="I31" s="12">
        <f t="shared" si="12"/>
        <v>99.973128065080104</v>
      </c>
      <c r="J31" s="12" t="e">
        <f t="shared" si="13"/>
        <v>#DIV/0!</v>
      </c>
    </row>
    <row r="32" spans="1:10" ht="18.600000000000001" customHeight="1">
      <c r="A32" s="36">
        <v>312</v>
      </c>
      <c r="B32" s="37"/>
      <c r="C32" s="38"/>
      <c r="D32" s="38" t="s">
        <v>80</v>
      </c>
      <c r="E32" s="39">
        <f>SUM(E33)</f>
        <v>546.84</v>
      </c>
      <c r="F32" s="39">
        <v>1140</v>
      </c>
      <c r="G32" s="39">
        <f t="shared" ref="G32:H32" si="17">SUM(G33)</f>
        <v>0</v>
      </c>
      <c r="H32" s="39">
        <f t="shared" si="17"/>
        <v>546.84</v>
      </c>
      <c r="I32" s="40">
        <f t="shared" si="12"/>
        <v>100</v>
      </c>
      <c r="J32" s="40" t="e">
        <f t="shared" si="13"/>
        <v>#DIV/0!</v>
      </c>
    </row>
    <row r="33" spans="1:10" ht="15" customHeight="1">
      <c r="A33" s="41">
        <v>3121</v>
      </c>
      <c r="B33" s="42"/>
      <c r="C33" s="43"/>
      <c r="D33" s="43" t="s">
        <v>80</v>
      </c>
      <c r="E33" s="44">
        <v>546.84</v>
      </c>
      <c r="F33" s="44">
        <v>1140</v>
      </c>
      <c r="G33" s="44"/>
      <c r="H33" s="44">
        <v>546.84</v>
      </c>
      <c r="I33" s="12">
        <f t="shared" si="12"/>
        <v>100</v>
      </c>
      <c r="J33" s="12" t="e">
        <f t="shared" si="13"/>
        <v>#DIV/0!</v>
      </c>
    </row>
    <row r="34" spans="1:10">
      <c r="A34" s="36">
        <v>313</v>
      </c>
      <c r="B34" s="37"/>
      <c r="C34" s="38"/>
      <c r="D34" s="38" t="s">
        <v>81</v>
      </c>
      <c r="E34" s="39">
        <f>SUM(E35)</f>
        <v>1056.1099999999999</v>
      </c>
      <c r="F34" s="39">
        <f t="shared" ref="F34:H34" si="18">SUM(F35)</f>
        <v>2263</v>
      </c>
      <c r="G34" s="39">
        <f t="shared" si="18"/>
        <v>0</v>
      </c>
      <c r="H34" s="39">
        <f t="shared" si="18"/>
        <v>1058.3800000000001</v>
      </c>
      <c r="I34" s="40">
        <f t="shared" si="12"/>
        <v>100.214939731657</v>
      </c>
      <c r="J34" s="40" t="e">
        <f t="shared" si="13"/>
        <v>#DIV/0!</v>
      </c>
    </row>
    <row r="35" spans="1:10" ht="24" customHeight="1">
      <c r="A35" s="41">
        <v>3132</v>
      </c>
      <c r="B35" s="42"/>
      <c r="C35" s="43"/>
      <c r="D35" s="43" t="s">
        <v>212</v>
      </c>
      <c r="E35" s="44">
        <v>1056.1099999999999</v>
      </c>
      <c r="F35" s="44">
        <v>2263</v>
      </c>
      <c r="G35" s="44"/>
      <c r="H35" s="44">
        <v>1058.3800000000001</v>
      </c>
      <c r="I35" s="12">
        <f t="shared" si="12"/>
        <v>100.214939731657</v>
      </c>
      <c r="J35" s="12" t="e">
        <f t="shared" si="13"/>
        <v>#DIV/0!</v>
      </c>
    </row>
    <row r="36" spans="1:10">
      <c r="A36" s="31">
        <v>32</v>
      </c>
      <c r="B36" s="32"/>
      <c r="C36" s="33"/>
      <c r="D36" s="33" t="s">
        <v>84</v>
      </c>
      <c r="E36" s="34">
        <f>SUM(E37)</f>
        <v>277.43</v>
      </c>
      <c r="F36" s="34">
        <f t="shared" ref="F36:H36" si="19">SUM(F37)</f>
        <v>1927</v>
      </c>
      <c r="G36" s="34">
        <f t="shared" si="19"/>
        <v>0</v>
      </c>
      <c r="H36" s="34">
        <f t="shared" si="19"/>
        <v>846.88</v>
      </c>
      <c r="I36" s="35">
        <f t="shared" si="12"/>
        <v>305.25898424827898</v>
      </c>
      <c r="J36" s="35" t="e">
        <f t="shared" si="13"/>
        <v>#DIV/0!</v>
      </c>
    </row>
    <row r="37" spans="1:10" ht="27" customHeight="1">
      <c r="A37" s="36">
        <v>321</v>
      </c>
      <c r="B37" s="37"/>
      <c r="C37" s="38"/>
      <c r="D37" s="38" t="s">
        <v>85</v>
      </c>
      <c r="E37" s="39">
        <f>SUM(E38)</f>
        <v>277.43</v>
      </c>
      <c r="F37" s="39">
        <f t="shared" ref="F37:H37" si="20">SUM(F38)</f>
        <v>1927</v>
      </c>
      <c r="G37" s="39">
        <f t="shared" si="20"/>
        <v>0</v>
      </c>
      <c r="H37" s="39">
        <f t="shared" si="20"/>
        <v>846.88</v>
      </c>
      <c r="I37" s="40">
        <f t="shared" si="12"/>
        <v>305.25898424827898</v>
      </c>
      <c r="J37" s="40" t="e">
        <f t="shared" si="13"/>
        <v>#DIV/0!</v>
      </c>
    </row>
    <row r="38" spans="1:10" ht="39.6" customHeight="1">
      <c r="A38" s="41">
        <v>3212</v>
      </c>
      <c r="B38" s="42"/>
      <c r="C38" s="43"/>
      <c r="D38" s="43" t="s">
        <v>213</v>
      </c>
      <c r="E38" s="44">
        <v>277.43</v>
      </c>
      <c r="F38" s="44">
        <v>1927</v>
      </c>
      <c r="G38" s="44"/>
      <c r="H38" s="44">
        <v>846.88</v>
      </c>
      <c r="I38" s="12">
        <f t="shared" si="12"/>
        <v>305.25898424827898</v>
      </c>
      <c r="J38" s="12" t="e">
        <f t="shared" si="13"/>
        <v>#DIV/0!</v>
      </c>
    </row>
    <row r="39" spans="1:10" ht="25.5" customHeight="1">
      <c r="A39" s="55" t="s">
        <v>217</v>
      </c>
      <c r="B39" s="56"/>
      <c r="C39" s="57"/>
      <c r="D39" s="57" t="s">
        <v>218</v>
      </c>
      <c r="E39" s="58"/>
      <c r="F39" s="58">
        <f>SUM(F40:F41)</f>
        <v>9100</v>
      </c>
      <c r="G39" s="58"/>
      <c r="H39" s="58"/>
      <c r="I39" s="21"/>
      <c r="J39" s="21"/>
    </row>
    <row r="40" spans="1:10" ht="25.5" customHeight="1">
      <c r="A40" s="55">
        <v>311</v>
      </c>
      <c r="B40" s="56"/>
      <c r="C40" s="57"/>
      <c r="D40" s="57"/>
      <c r="E40" s="58"/>
      <c r="F40" s="58">
        <v>7100</v>
      </c>
      <c r="G40" s="58"/>
      <c r="H40" s="58"/>
      <c r="I40" s="21"/>
      <c r="J40" s="21"/>
    </row>
    <row r="41" spans="1:10" ht="25.5" customHeight="1">
      <c r="A41" s="55">
        <v>313</v>
      </c>
      <c r="B41" s="56"/>
      <c r="C41" s="57"/>
      <c r="D41" s="57"/>
      <c r="E41" s="58"/>
      <c r="F41" s="58">
        <v>2000</v>
      </c>
      <c r="G41" s="58"/>
      <c r="H41" s="58"/>
      <c r="I41" s="21"/>
      <c r="J41" s="21"/>
    </row>
    <row r="42" spans="1:10" ht="25.5" customHeight="1">
      <c r="A42" s="374" t="s">
        <v>219</v>
      </c>
      <c r="B42" s="375"/>
      <c r="C42" s="376"/>
      <c r="D42" s="19" t="s">
        <v>220</v>
      </c>
      <c r="E42" s="58">
        <f>SUM(E43+E172+E178)</f>
        <v>323899.55</v>
      </c>
      <c r="F42" s="58">
        <f>SUM(F43+F172+F178+F343)</f>
        <v>713257</v>
      </c>
      <c r="G42" s="58">
        <f>SUM(G43+G172+G178+G343)</f>
        <v>0</v>
      </c>
      <c r="H42" s="58">
        <f>SUM(H43+H172+H178+H343)</f>
        <v>315811.98</v>
      </c>
      <c r="I42" s="21">
        <f t="shared" ref="I42:I61" si="21">SUM(H42/E42*100)</f>
        <v>97.503062291997594</v>
      </c>
      <c r="J42" s="21" t="e">
        <f t="shared" ref="J42:J80" si="22">SUM(H42/G42*100)</f>
        <v>#DIV/0!</v>
      </c>
    </row>
    <row r="43" spans="1:10" ht="38.25" customHeight="1">
      <c r="A43" s="377" t="s">
        <v>221</v>
      </c>
      <c r="B43" s="378"/>
      <c r="C43" s="379"/>
      <c r="D43" s="22" t="s">
        <v>222</v>
      </c>
      <c r="E43" s="59">
        <v>323899.55</v>
      </c>
      <c r="F43" s="59">
        <f>SUM(F44+F79+F117+F153)</f>
        <v>710757</v>
      </c>
      <c r="G43" s="59">
        <f t="shared" ref="G43:H43" si="23">SUM(G44+G79+G117+G153)</f>
        <v>0</v>
      </c>
      <c r="H43" s="59">
        <f t="shared" si="23"/>
        <v>313311.98</v>
      </c>
      <c r="I43" s="24">
        <f t="shared" si="21"/>
        <v>96.731218058191203</v>
      </c>
      <c r="J43" s="24" t="e">
        <f t="shared" si="22"/>
        <v>#DIV/0!</v>
      </c>
    </row>
    <row r="44" spans="1:10" ht="21.6" customHeight="1">
      <c r="A44" s="380" t="s">
        <v>209</v>
      </c>
      <c r="B44" s="381"/>
      <c r="C44" s="382"/>
      <c r="D44" s="60" t="s">
        <v>210</v>
      </c>
      <c r="E44" s="26">
        <f>SUM(E45)</f>
        <v>0</v>
      </c>
      <c r="F44" s="26">
        <f t="shared" ref="F44:H44" si="24">SUM(F45)</f>
        <v>0</v>
      </c>
      <c r="G44" s="26">
        <f t="shared" si="24"/>
        <v>0</v>
      </c>
      <c r="H44" s="26">
        <f t="shared" si="24"/>
        <v>0</v>
      </c>
      <c r="I44" s="27" t="e">
        <f t="shared" si="21"/>
        <v>#DIV/0!</v>
      </c>
      <c r="J44" s="27" t="e">
        <f t="shared" si="22"/>
        <v>#DIV/0!</v>
      </c>
    </row>
    <row r="45" spans="1:10" ht="18" customHeight="1">
      <c r="A45" s="383">
        <v>3</v>
      </c>
      <c r="B45" s="384"/>
      <c r="C45" s="385"/>
      <c r="D45" s="28" t="s">
        <v>74</v>
      </c>
      <c r="E45" s="29">
        <f>SUM(E46+E75)</f>
        <v>0</v>
      </c>
      <c r="F45" s="29">
        <f t="shared" ref="F45:H45" si="25">SUM(F46+F75)</f>
        <v>0</v>
      </c>
      <c r="G45" s="29">
        <f t="shared" si="25"/>
        <v>0</v>
      </c>
      <c r="H45" s="29">
        <f t="shared" si="25"/>
        <v>0</v>
      </c>
      <c r="I45" s="30" t="e">
        <f t="shared" si="21"/>
        <v>#DIV/0!</v>
      </c>
      <c r="J45" s="30" t="e">
        <f t="shared" si="22"/>
        <v>#DIV/0!</v>
      </c>
    </row>
    <row r="46" spans="1:10" ht="14.45" customHeight="1">
      <c r="A46" s="386">
        <v>32</v>
      </c>
      <c r="B46" s="387"/>
      <c r="C46" s="388"/>
      <c r="D46" s="65" t="s">
        <v>84</v>
      </c>
      <c r="E46" s="34">
        <f>SUM(E47+E52+E59+E69)</f>
        <v>0</v>
      </c>
      <c r="F46" s="34">
        <f t="shared" ref="F46:H46" si="26">SUM(F47+F52+F59+F69)</f>
        <v>0</v>
      </c>
      <c r="G46" s="34">
        <f t="shared" si="26"/>
        <v>0</v>
      </c>
      <c r="H46" s="34">
        <f t="shared" si="26"/>
        <v>0</v>
      </c>
      <c r="I46" s="35" t="e">
        <f t="shared" si="21"/>
        <v>#DIV/0!</v>
      </c>
      <c r="J46" s="35" t="e">
        <f t="shared" si="22"/>
        <v>#DIV/0!</v>
      </c>
    </row>
    <row r="47" spans="1:10" ht="14.45" customHeight="1">
      <c r="A47" s="66">
        <v>321</v>
      </c>
      <c r="B47" s="67"/>
      <c r="C47" s="68"/>
      <c r="D47" s="38" t="s">
        <v>85</v>
      </c>
      <c r="E47" s="39">
        <v>0</v>
      </c>
      <c r="F47" s="39">
        <f t="shared" ref="F47:H47" si="27">SUM(F48:F51)</f>
        <v>0</v>
      </c>
      <c r="G47" s="39">
        <f t="shared" si="27"/>
        <v>0</v>
      </c>
      <c r="H47" s="39">
        <f t="shared" si="27"/>
        <v>0</v>
      </c>
      <c r="I47" s="40" t="e">
        <f t="shared" si="21"/>
        <v>#DIV/0!</v>
      </c>
      <c r="J47" s="40" t="e">
        <f t="shared" si="22"/>
        <v>#DIV/0!</v>
      </c>
    </row>
    <row r="48" spans="1:10" ht="14.45" customHeight="1">
      <c r="A48" s="69">
        <v>3211</v>
      </c>
      <c r="B48" s="70"/>
      <c r="C48" s="71"/>
      <c r="D48" s="43" t="s">
        <v>86</v>
      </c>
      <c r="E48" s="44"/>
      <c r="F48" s="44"/>
      <c r="G48" s="44"/>
      <c r="H48" s="44"/>
      <c r="I48" s="12" t="e">
        <f t="shared" si="21"/>
        <v>#DIV/0!</v>
      </c>
      <c r="J48" s="12" t="e">
        <f t="shared" si="22"/>
        <v>#DIV/0!</v>
      </c>
    </row>
    <row r="49" spans="1:10" ht="25.15" customHeight="1">
      <c r="A49" s="69">
        <v>3212</v>
      </c>
      <c r="B49" s="70"/>
      <c r="C49" s="71"/>
      <c r="D49" s="43" t="s">
        <v>223</v>
      </c>
      <c r="E49" s="44"/>
      <c r="F49" s="44"/>
      <c r="G49" s="44"/>
      <c r="H49" s="44"/>
      <c r="I49" s="12" t="e">
        <f t="shared" si="21"/>
        <v>#DIV/0!</v>
      </c>
      <c r="J49" s="12" t="e">
        <f t="shared" si="22"/>
        <v>#DIV/0!</v>
      </c>
    </row>
    <row r="50" spans="1:10" ht="14.45" customHeight="1">
      <c r="A50" s="69">
        <v>3213</v>
      </c>
      <c r="B50" s="70"/>
      <c r="C50" s="71"/>
      <c r="D50" s="43" t="s">
        <v>224</v>
      </c>
      <c r="E50" s="44"/>
      <c r="F50" s="44"/>
      <c r="G50" s="44"/>
      <c r="H50" s="44"/>
      <c r="I50" s="12" t="e">
        <f t="shared" si="21"/>
        <v>#DIV/0!</v>
      </c>
      <c r="J50" s="12" t="e">
        <f t="shared" si="22"/>
        <v>#DIV/0!</v>
      </c>
    </row>
    <row r="51" spans="1:10" ht="25.9" customHeight="1">
      <c r="A51" s="69">
        <v>3214</v>
      </c>
      <c r="B51" s="70"/>
      <c r="C51" s="71"/>
      <c r="D51" s="43" t="s">
        <v>225</v>
      </c>
      <c r="E51" s="44"/>
      <c r="F51" s="44"/>
      <c r="G51" s="44"/>
      <c r="H51" s="44"/>
      <c r="I51" s="12" t="e">
        <f t="shared" si="21"/>
        <v>#DIV/0!</v>
      </c>
      <c r="J51" s="12" t="e">
        <f t="shared" si="22"/>
        <v>#DIV/0!</v>
      </c>
    </row>
    <row r="52" spans="1:10" ht="19.899999999999999" customHeight="1">
      <c r="A52" s="66">
        <v>322</v>
      </c>
      <c r="B52" s="67"/>
      <c r="C52" s="68"/>
      <c r="D52" s="38" t="s">
        <v>226</v>
      </c>
      <c r="E52" s="39">
        <v>0</v>
      </c>
      <c r="F52" s="39">
        <v>0</v>
      </c>
      <c r="G52" s="39">
        <f t="shared" ref="G52:H52" si="28">SUM(G53:G58)</f>
        <v>0</v>
      </c>
      <c r="H52" s="39">
        <f t="shared" si="28"/>
        <v>0</v>
      </c>
      <c r="I52" s="40" t="e">
        <f t="shared" si="21"/>
        <v>#DIV/0!</v>
      </c>
      <c r="J52" s="40" t="e">
        <f t="shared" si="22"/>
        <v>#DIV/0!</v>
      </c>
    </row>
    <row r="53" spans="1:10" ht="26.45" customHeight="1">
      <c r="A53" s="69">
        <v>3221</v>
      </c>
      <c r="B53" s="70"/>
      <c r="C53" s="71"/>
      <c r="D53" s="43" t="s">
        <v>227</v>
      </c>
      <c r="E53" s="44"/>
      <c r="F53" s="44"/>
      <c r="G53" s="44"/>
      <c r="H53" s="44"/>
      <c r="I53" s="12" t="e">
        <f t="shared" si="21"/>
        <v>#DIV/0!</v>
      </c>
      <c r="J53" s="12" t="e">
        <f t="shared" si="22"/>
        <v>#DIV/0!</v>
      </c>
    </row>
    <row r="54" spans="1:10" ht="18" customHeight="1">
      <c r="A54" s="69">
        <v>3222</v>
      </c>
      <c r="B54" s="70"/>
      <c r="C54" s="71"/>
      <c r="D54" s="43" t="s">
        <v>92</v>
      </c>
      <c r="E54" s="44"/>
      <c r="F54" s="44"/>
      <c r="G54" s="44"/>
      <c r="H54" s="44"/>
      <c r="I54" s="12" t="e">
        <f t="shared" si="21"/>
        <v>#DIV/0!</v>
      </c>
      <c r="J54" s="12" t="e">
        <f t="shared" si="22"/>
        <v>#DIV/0!</v>
      </c>
    </row>
    <row r="55" spans="1:10" ht="18" customHeight="1">
      <c r="A55" s="69">
        <v>3223</v>
      </c>
      <c r="B55" s="70"/>
      <c r="C55" s="71"/>
      <c r="D55" s="43" t="s">
        <v>93</v>
      </c>
      <c r="E55" s="44"/>
      <c r="F55" s="44"/>
      <c r="G55" s="44"/>
      <c r="H55" s="44"/>
      <c r="I55" s="12" t="e">
        <f t="shared" si="21"/>
        <v>#DIV/0!</v>
      </c>
      <c r="J55" s="12" t="e">
        <f t="shared" si="22"/>
        <v>#DIV/0!</v>
      </c>
    </row>
    <row r="56" spans="1:10" ht="28.15" customHeight="1">
      <c r="A56" s="69">
        <v>3224</v>
      </c>
      <c r="B56" s="70"/>
      <c r="C56" s="71"/>
      <c r="D56" s="43" t="s">
        <v>94</v>
      </c>
      <c r="E56" s="44"/>
      <c r="F56" s="44"/>
      <c r="G56" s="44"/>
      <c r="H56" s="44"/>
      <c r="I56" s="12" t="e">
        <f t="shared" si="21"/>
        <v>#DIV/0!</v>
      </c>
      <c r="J56" s="12" t="e">
        <f t="shared" si="22"/>
        <v>#DIV/0!</v>
      </c>
    </row>
    <row r="57" spans="1:10" ht="18.600000000000001" customHeight="1">
      <c r="A57" s="69">
        <v>3225</v>
      </c>
      <c r="B57" s="70"/>
      <c r="C57" s="71"/>
      <c r="D57" s="43" t="s">
        <v>228</v>
      </c>
      <c r="E57" s="44"/>
      <c r="F57" s="44"/>
      <c r="G57" s="44"/>
      <c r="H57" s="44"/>
      <c r="I57" s="12" t="e">
        <f t="shared" si="21"/>
        <v>#DIV/0!</v>
      </c>
      <c r="J57" s="12" t="e">
        <f t="shared" si="22"/>
        <v>#DIV/0!</v>
      </c>
    </row>
    <row r="58" spans="1:10" ht="24.6" customHeight="1">
      <c r="A58" s="69">
        <v>3227</v>
      </c>
      <c r="B58" s="70"/>
      <c r="C58" s="71"/>
      <c r="D58" s="43" t="s">
        <v>96</v>
      </c>
      <c r="E58" s="44"/>
      <c r="F58" s="44"/>
      <c r="G58" s="44"/>
      <c r="H58" s="44"/>
      <c r="I58" s="12" t="e">
        <f t="shared" si="21"/>
        <v>#DIV/0!</v>
      </c>
      <c r="J58" s="12" t="e">
        <f t="shared" si="22"/>
        <v>#DIV/0!</v>
      </c>
    </row>
    <row r="59" spans="1:10" ht="18.600000000000001" customHeight="1">
      <c r="A59" s="72">
        <v>323</v>
      </c>
      <c r="B59" s="73"/>
      <c r="C59" s="74"/>
      <c r="D59" s="38" t="s">
        <v>97</v>
      </c>
      <c r="E59" s="39">
        <v>0</v>
      </c>
      <c r="F59" s="39">
        <v>0</v>
      </c>
      <c r="G59" s="39">
        <f t="shared" ref="G59" si="29">SUM(G60:G68)</f>
        <v>0</v>
      </c>
      <c r="H59" s="39">
        <v>0</v>
      </c>
      <c r="I59" s="40" t="e">
        <f t="shared" si="21"/>
        <v>#DIV/0!</v>
      </c>
      <c r="J59" s="40" t="e">
        <f t="shared" si="22"/>
        <v>#DIV/0!</v>
      </c>
    </row>
    <row r="60" spans="1:10" ht="18.600000000000001" customHeight="1">
      <c r="A60" s="75">
        <v>3231</v>
      </c>
      <c r="B60" s="76"/>
      <c r="C60" s="77"/>
      <c r="D60" s="78" t="s">
        <v>229</v>
      </c>
      <c r="E60" s="44"/>
      <c r="F60" s="44">
        <v>0</v>
      </c>
      <c r="G60" s="44"/>
      <c r="H60" s="44"/>
      <c r="I60" s="12" t="e">
        <f t="shared" si="21"/>
        <v>#DIV/0!</v>
      </c>
      <c r="J60" s="12" t="e">
        <f t="shared" si="22"/>
        <v>#DIV/0!</v>
      </c>
    </row>
    <row r="61" spans="1:10" ht="28.15" customHeight="1">
      <c r="A61" s="69">
        <v>3232</v>
      </c>
      <c r="B61" s="70"/>
      <c r="C61" s="71"/>
      <c r="D61" s="43" t="s">
        <v>99</v>
      </c>
      <c r="E61" s="44"/>
      <c r="F61" s="44"/>
      <c r="G61" s="44"/>
      <c r="H61" s="44"/>
      <c r="I61" s="12" t="e">
        <f t="shared" si="21"/>
        <v>#DIV/0!</v>
      </c>
      <c r="J61" s="12" t="e">
        <f t="shared" si="22"/>
        <v>#DIV/0!</v>
      </c>
    </row>
    <row r="62" spans="1:10" ht="18.600000000000001" customHeight="1">
      <c r="A62" s="69">
        <v>3233</v>
      </c>
      <c r="B62" s="70"/>
      <c r="C62" s="71"/>
      <c r="D62" s="43" t="s">
        <v>230</v>
      </c>
      <c r="E62" s="44"/>
      <c r="F62" s="44"/>
      <c r="G62" s="44"/>
      <c r="H62" s="44"/>
      <c r="I62" s="12" t="e">
        <f t="shared" ref="I62:I80" si="30">SUM(H62/E62*100)</f>
        <v>#DIV/0!</v>
      </c>
      <c r="J62" s="12" t="e">
        <f t="shared" si="22"/>
        <v>#DIV/0!</v>
      </c>
    </row>
    <row r="63" spans="1:10" ht="18.600000000000001" customHeight="1">
      <c r="A63" s="69">
        <v>3234</v>
      </c>
      <c r="B63" s="70"/>
      <c r="C63" s="71"/>
      <c r="D63" s="43" t="s">
        <v>101</v>
      </c>
      <c r="E63" s="44"/>
      <c r="F63" s="44"/>
      <c r="G63" s="44"/>
      <c r="H63" s="44"/>
      <c r="I63" s="12" t="e">
        <f t="shared" si="30"/>
        <v>#DIV/0!</v>
      </c>
      <c r="J63" s="12" t="e">
        <f t="shared" si="22"/>
        <v>#DIV/0!</v>
      </c>
    </row>
    <row r="64" spans="1:10" ht="18.600000000000001" customHeight="1">
      <c r="A64" s="69">
        <v>3235</v>
      </c>
      <c r="B64" s="70"/>
      <c r="C64" s="71"/>
      <c r="D64" s="43" t="s">
        <v>102</v>
      </c>
      <c r="E64" s="44"/>
      <c r="F64" s="44"/>
      <c r="G64" s="44"/>
      <c r="H64" s="44"/>
      <c r="I64" s="12" t="e">
        <f t="shared" si="30"/>
        <v>#DIV/0!</v>
      </c>
      <c r="J64" s="12" t="e">
        <f t="shared" si="22"/>
        <v>#DIV/0!</v>
      </c>
    </row>
    <row r="65" spans="1:10" ht="18.600000000000001" customHeight="1">
      <c r="A65" s="69">
        <v>3236</v>
      </c>
      <c r="B65" s="70"/>
      <c r="C65" s="71"/>
      <c r="D65" s="79" t="s">
        <v>231</v>
      </c>
      <c r="E65" s="44"/>
      <c r="F65" s="44"/>
      <c r="G65" s="44"/>
      <c r="H65" s="44"/>
      <c r="I65" s="12" t="e">
        <f t="shared" si="30"/>
        <v>#DIV/0!</v>
      </c>
      <c r="J65" s="12" t="e">
        <f t="shared" si="22"/>
        <v>#DIV/0!</v>
      </c>
    </row>
    <row r="66" spans="1:10" ht="18.600000000000001" customHeight="1">
      <c r="A66" s="69">
        <v>3237</v>
      </c>
      <c r="B66" s="70"/>
      <c r="C66" s="71"/>
      <c r="D66" s="79" t="s">
        <v>232</v>
      </c>
      <c r="E66" s="44"/>
      <c r="F66" s="44"/>
      <c r="G66" s="44"/>
      <c r="H66" s="44"/>
      <c r="I66" s="12" t="e">
        <f t="shared" si="30"/>
        <v>#DIV/0!</v>
      </c>
      <c r="J66" s="12" t="e">
        <f t="shared" si="22"/>
        <v>#DIV/0!</v>
      </c>
    </row>
    <row r="67" spans="1:10" ht="18.600000000000001" customHeight="1">
      <c r="A67" s="69">
        <v>3238</v>
      </c>
      <c r="B67" s="70"/>
      <c r="C67" s="71"/>
      <c r="D67" s="79" t="s">
        <v>105</v>
      </c>
      <c r="E67" s="44"/>
      <c r="F67" s="44"/>
      <c r="G67" s="44"/>
      <c r="H67" s="44"/>
      <c r="I67" s="12" t="e">
        <f t="shared" si="30"/>
        <v>#DIV/0!</v>
      </c>
      <c r="J67" s="12" t="e">
        <f t="shared" si="22"/>
        <v>#DIV/0!</v>
      </c>
    </row>
    <row r="68" spans="1:10" ht="18.600000000000001" customHeight="1">
      <c r="A68" s="69">
        <v>3239</v>
      </c>
      <c r="B68" s="70"/>
      <c r="C68" s="71"/>
      <c r="D68" s="79" t="s">
        <v>106</v>
      </c>
      <c r="E68" s="44"/>
      <c r="F68" s="44"/>
      <c r="G68" s="44"/>
      <c r="H68" s="44"/>
      <c r="I68" s="12" t="e">
        <f t="shared" si="30"/>
        <v>#DIV/0!</v>
      </c>
      <c r="J68" s="12" t="e">
        <f t="shared" si="22"/>
        <v>#DIV/0!</v>
      </c>
    </row>
    <row r="69" spans="1:10" ht="26.45" customHeight="1">
      <c r="A69" s="80">
        <v>329</v>
      </c>
      <c r="B69" s="81"/>
      <c r="C69" s="82"/>
      <c r="D69" s="83" t="s">
        <v>108</v>
      </c>
      <c r="E69" s="84">
        <v>0</v>
      </c>
      <c r="F69" s="84">
        <f t="shared" ref="F69:H69" si="31">SUM(F70:F74)</f>
        <v>0</v>
      </c>
      <c r="G69" s="84">
        <f t="shared" si="31"/>
        <v>0</v>
      </c>
      <c r="H69" s="84">
        <f t="shared" si="31"/>
        <v>0</v>
      </c>
      <c r="I69" s="40" t="e">
        <f t="shared" si="30"/>
        <v>#DIV/0!</v>
      </c>
      <c r="J69" s="40" t="e">
        <f t="shared" si="22"/>
        <v>#DIV/0!</v>
      </c>
    </row>
    <row r="70" spans="1:10" ht="16.899999999999999" customHeight="1">
      <c r="A70" s="85">
        <v>3292</v>
      </c>
      <c r="B70" s="86"/>
      <c r="C70" s="87"/>
      <c r="D70" s="88" t="s">
        <v>110</v>
      </c>
      <c r="E70" s="89"/>
      <c r="F70" s="89"/>
      <c r="G70" s="89"/>
      <c r="H70" s="89"/>
      <c r="I70" s="12" t="e">
        <f t="shared" si="30"/>
        <v>#DIV/0!</v>
      </c>
      <c r="J70" s="12" t="e">
        <f t="shared" si="22"/>
        <v>#DIV/0!</v>
      </c>
    </row>
    <row r="71" spans="1:10" ht="15" customHeight="1">
      <c r="A71" s="85">
        <v>3294</v>
      </c>
      <c r="B71" s="86"/>
      <c r="C71" s="87"/>
      <c r="D71" s="88" t="s">
        <v>233</v>
      </c>
      <c r="E71" s="89"/>
      <c r="F71" s="89"/>
      <c r="G71" s="89"/>
      <c r="H71" s="89"/>
      <c r="I71" s="12" t="e">
        <f t="shared" si="30"/>
        <v>#DIV/0!</v>
      </c>
      <c r="J71" s="12" t="e">
        <f t="shared" si="22"/>
        <v>#DIV/0!</v>
      </c>
    </row>
    <row r="72" spans="1:10" ht="16.149999999999999" customHeight="1">
      <c r="A72" s="85">
        <v>3295</v>
      </c>
      <c r="B72" s="86"/>
      <c r="C72" s="87"/>
      <c r="D72" s="88" t="s">
        <v>113</v>
      </c>
      <c r="E72" s="89"/>
      <c r="F72" s="89"/>
      <c r="G72" s="89"/>
      <c r="H72" s="89"/>
      <c r="I72" s="12" t="e">
        <f t="shared" si="30"/>
        <v>#DIV/0!</v>
      </c>
      <c r="J72" s="12" t="e">
        <f t="shared" si="22"/>
        <v>#DIV/0!</v>
      </c>
    </row>
    <row r="73" spans="1:10" ht="16.149999999999999" customHeight="1">
      <c r="A73" s="85">
        <v>3296</v>
      </c>
      <c r="B73" s="86"/>
      <c r="C73" s="87"/>
      <c r="D73" s="88" t="s">
        <v>114</v>
      </c>
      <c r="E73" s="89"/>
      <c r="F73" s="89"/>
      <c r="G73" s="89"/>
      <c r="H73" s="89"/>
      <c r="I73" s="12" t="e">
        <f t="shared" si="30"/>
        <v>#DIV/0!</v>
      </c>
      <c r="J73" s="12" t="e">
        <f t="shared" si="22"/>
        <v>#DIV/0!</v>
      </c>
    </row>
    <row r="74" spans="1:10" ht="28.15" customHeight="1">
      <c r="A74" s="85">
        <v>3299</v>
      </c>
      <c r="B74" s="86"/>
      <c r="C74" s="87"/>
      <c r="D74" s="88" t="s">
        <v>108</v>
      </c>
      <c r="E74" s="89"/>
      <c r="F74" s="89"/>
      <c r="G74" s="89"/>
      <c r="H74" s="89"/>
      <c r="I74" s="12" t="e">
        <f t="shared" si="30"/>
        <v>#DIV/0!</v>
      </c>
      <c r="J74" s="12" t="e">
        <f t="shared" si="22"/>
        <v>#DIV/0!</v>
      </c>
    </row>
    <row r="75" spans="1:10" ht="18.600000000000001" customHeight="1">
      <c r="A75" s="62">
        <v>34</v>
      </c>
      <c r="B75" s="63"/>
      <c r="C75" s="64"/>
      <c r="D75" s="33" t="s">
        <v>234</v>
      </c>
      <c r="E75" s="34">
        <f>SUM(E76)</f>
        <v>0</v>
      </c>
      <c r="F75" s="34">
        <f t="shared" ref="F75:H75" si="32">SUM(F76)</f>
        <v>0</v>
      </c>
      <c r="G75" s="34">
        <f t="shared" si="32"/>
        <v>0</v>
      </c>
      <c r="H75" s="34">
        <f t="shared" si="32"/>
        <v>0</v>
      </c>
      <c r="I75" s="35" t="e">
        <f t="shared" si="30"/>
        <v>#DIV/0!</v>
      </c>
      <c r="J75" s="35" t="e">
        <f t="shared" si="22"/>
        <v>#DIV/0!</v>
      </c>
    </row>
    <row r="76" spans="1:10" ht="18.600000000000001" customHeight="1">
      <c r="A76" s="90">
        <v>343</v>
      </c>
      <c r="B76" s="91"/>
      <c r="C76" s="92"/>
      <c r="D76" s="38" t="s">
        <v>116</v>
      </c>
      <c r="E76" s="39">
        <v>0</v>
      </c>
      <c r="F76" s="39">
        <f t="shared" ref="F76:H76" si="33">SUM(F77+F78)</f>
        <v>0</v>
      </c>
      <c r="G76" s="39">
        <f t="shared" si="33"/>
        <v>0</v>
      </c>
      <c r="H76" s="39">
        <f t="shared" si="33"/>
        <v>0</v>
      </c>
      <c r="I76" s="40" t="e">
        <f t="shared" si="30"/>
        <v>#DIV/0!</v>
      </c>
      <c r="J76" s="40" t="e">
        <f t="shared" si="22"/>
        <v>#DIV/0!</v>
      </c>
    </row>
    <row r="77" spans="1:10" ht="27.6" customHeight="1">
      <c r="A77" s="93">
        <v>3431</v>
      </c>
      <c r="B77" s="94"/>
      <c r="C77" s="95"/>
      <c r="D77" s="43" t="s">
        <v>117</v>
      </c>
      <c r="E77" s="44"/>
      <c r="F77" s="44"/>
      <c r="G77" s="44"/>
      <c r="H77" s="44"/>
      <c r="I77" s="12" t="e">
        <f t="shared" si="30"/>
        <v>#DIV/0!</v>
      </c>
      <c r="J77" s="12" t="e">
        <f t="shared" si="22"/>
        <v>#DIV/0!</v>
      </c>
    </row>
    <row r="78" spans="1:10" ht="18.600000000000001" customHeight="1">
      <c r="A78" s="93">
        <v>3433</v>
      </c>
      <c r="B78" s="94"/>
      <c r="C78" s="95"/>
      <c r="D78" s="43" t="s">
        <v>119</v>
      </c>
      <c r="E78" s="44"/>
      <c r="F78" s="44"/>
      <c r="G78" s="44"/>
      <c r="H78" s="44"/>
      <c r="I78" s="12" t="e">
        <f t="shared" si="30"/>
        <v>#DIV/0!</v>
      </c>
      <c r="J78" s="12" t="e">
        <f t="shared" si="22"/>
        <v>#DIV/0!</v>
      </c>
    </row>
    <row r="79" spans="1:10" ht="18.600000000000001" customHeight="1">
      <c r="A79" s="380" t="s">
        <v>235</v>
      </c>
      <c r="B79" s="381"/>
      <c r="C79" s="382"/>
      <c r="D79" s="60" t="s">
        <v>236</v>
      </c>
      <c r="E79" s="26">
        <f>SUM(E80)</f>
        <v>24160.47</v>
      </c>
      <c r="F79" s="26">
        <f>SUM(F80)</f>
        <v>46510</v>
      </c>
      <c r="G79" s="26">
        <f>SUM(G80)</f>
        <v>0</v>
      </c>
      <c r="H79" s="26">
        <f>SUM(H80)</f>
        <v>16477.22</v>
      </c>
      <c r="I79" s="27">
        <f t="shared" si="30"/>
        <v>68.199087186631701</v>
      </c>
      <c r="J79" s="27" t="e">
        <f t="shared" si="22"/>
        <v>#DIV/0!</v>
      </c>
    </row>
    <row r="80" spans="1:10" ht="18.600000000000001" customHeight="1">
      <c r="A80" s="383">
        <v>3</v>
      </c>
      <c r="B80" s="384"/>
      <c r="C80" s="385"/>
      <c r="D80" s="28" t="s">
        <v>74</v>
      </c>
      <c r="E80" s="29">
        <f>SUM(E83+E113)</f>
        <v>24160.47</v>
      </c>
      <c r="F80" s="29">
        <f>SUM(F83+F113+F81+F82)</f>
        <v>46510</v>
      </c>
      <c r="G80" s="29">
        <f>SUM(G83)</f>
        <v>0</v>
      </c>
      <c r="H80" s="29">
        <f>SUM(H83+H113)</f>
        <v>16477.22</v>
      </c>
      <c r="I80" s="30">
        <f t="shared" si="30"/>
        <v>68.199087186631701</v>
      </c>
      <c r="J80" s="30" t="e">
        <f t="shared" si="22"/>
        <v>#DIV/0!</v>
      </c>
    </row>
    <row r="81" spans="1:10" ht="18.600000000000001" customHeight="1">
      <c r="A81" s="61">
        <v>311</v>
      </c>
      <c r="B81" s="53"/>
      <c r="C81" s="54"/>
      <c r="D81" s="28" t="s">
        <v>237</v>
      </c>
      <c r="E81" s="29"/>
      <c r="F81" s="29">
        <v>284</v>
      </c>
      <c r="G81" s="29"/>
      <c r="H81" s="29"/>
      <c r="I81" s="30"/>
      <c r="J81" s="30"/>
    </row>
    <row r="82" spans="1:10" ht="18.600000000000001" customHeight="1">
      <c r="A82" s="61">
        <v>313</v>
      </c>
      <c r="B82" s="53"/>
      <c r="C82" s="54"/>
      <c r="D82" s="28" t="s">
        <v>81</v>
      </c>
      <c r="E82" s="29"/>
      <c r="F82" s="29">
        <v>22</v>
      </c>
      <c r="G82" s="29"/>
      <c r="H82" s="29"/>
      <c r="I82" s="30"/>
      <c r="J82" s="30"/>
    </row>
    <row r="83" spans="1:10" ht="18.600000000000001" customHeight="1">
      <c r="A83" s="386">
        <v>32</v>
      </c>
      <c r="B83" s="387"/>
      <c r="C83" s="388"/>
      <c r="D83" s="65" t="s">
        <v>84</v>
      </c>
      <c r="E83" s="34">
        <f>SUM(E84+E89+E96+E106)</f>
        <v>23616.16</v>
      </c>
      <c r="F83" s="34">
        <f>SUM(F84+F89+F96+F106)</f>
        <v>46204</v>
      </c>
      <c r="G83" s="34">
        <f t="shared" ref="G83" si="34">SUM(G84+G89+G96+G106+G113)</f>
        <v>0</v>
      </c>
      <c r="H83" s="34">
        <f>SUM(H84+H89+H96+H106)</f>
        <v>16477.22</v>
      </c>
      <c r="I83" s="35">
        <f t="shared" ref="I83:I95" si="35">SUM(H83/E83*100)</f>
        <v>69.770953448824898</v>
      </c>
      <c r="J83" s="35" t="e">
        <f t="shared" ref="J83:J134" si="36">SUM(H83/G83*100)</f>
        <v>#DIV/0!</v>
      </c>
    </row>
    <row r="84" spans="1:10" ht="18.600000000000001" customHeight="1">
      <c r="A84" s="66">
        <v>321</v>
      </c>
      <c r="B84" s="67"/>
      <c r="C84" s="68"/>
      <c r="D84" s="38" t="s">
        <v>85</v>
      </c>
      <c r="E84" s="39">
        <f>SUM(E85)</f>
        <v>1562.12</v>
      </c>
      <c r="F84" s="39">
        <v>4850</v>
      </c>
      <c r="G84" s="39">
        <f t="shared" ref="G84:H84" si="37">SUM(G85:G88)</f>
        <v>0</v>
      </c>
      <c r="H84" s="39">
        <f t="shared" si="37"/>
        <v>1455.87</v>
      </c>
      <c r="I84" s="40">
        <f t="shared" si="35"/>
        <v>93.198345837707706</v>
      </c>
      <c r="J84" s="40" t="e">
        <f t="shared" si="36"/>
        <v>#DIV/0!</v>
      </c>
    </row>
    <row r="85" spans="1:10" ht="18.600000000000001" customHeight="1">
      <c r="A85" s="69">
        <v>3211</v>
      </c>
      <c r="B85" s="70"/>
      <c r="C85" s="71"/>
      <c r="D85" s="43" t="s">
        <v>86</v>
      </c>
      <c r="E85" s="44">
        <v>1562.12</v>
      </c>
      <c r="F85" s="44">
        <v>0</v>
      </c>
      <c r="G85" s="44"/>
      <c r="H85" s="44">
        <v>1007.12</v>
      </c>
      <c r="I85" s="12">
        <f t="shared" si="35"/>
        <v>64.471359434614499</v>
      </c>
      <c r="J85" s="12" t="e">
        <f t="shared" si="36"/>
        <v>#DIV/0!</v>
      </c>
    </row>
    <row r="86" spans="1:10" ht="25.15" customHeight="1">
      <c r="A86" s="69">
        <v>3212</v>
      </c>
      <c r="B86" s="70"/>
      <c r="C86" s="71"/>
      <c r="D86" s="43" t="s">
        <v>223</v>
      </c>
      <c r="E86" s="44"/>
      <c r="F86" s="44"/>
      <c r="G86" s="44"/>
      <c r="H86" s="44"/>
      <c r="I86" s="12" t="e">
        <f t="shared" si="35"/>
        <v>#DIV/0!</v>
      </c>
      <c r="J86" s="12" t="e">
        <f t="shared" si="36"/>
        <v>#DIV/0!</v>
      </c>
    </row>
    <row r="87" spans="1:10" ht="18.600000000000001" customHeight="1">
      <c r="A87" s="69">
        <v>3213</v>
      </c>
      <c r="B87" s="70"/>
      <c r="C87" s="71"/>
      <c r="D87" s="43" t="s">
        <v>224</v>
      </c>
      <c r="E87" s="44">
        <v>20</v>
      </c>
      <c r="F87" s="44"/>
      <c r="G87" s="44"/>
      <c r="H87" s="44">
        <v>448.75</v>
      </c>
      <c r="I87" s="12">
        <f t="shared" si="35"/>
        <v>2243.75</v>
      </c>
      <c r="J87" s="12" t="e">
        <f t="shared" si="36"/>
        <v>#DIV/0!</v>
      </c>
    </row>
    <row r="88" spans="1:10" ht="26.45" customHeight="1">
      <c r="A88" s="69">
        <v>3214</v>
      </c>
      <c r="B88" s="70"/>
      <c r="C88" s="71"/>
      <c r="D88" s="43" t="s">
        <v>225</v>
      </c>
      <c r="E88" s="44"/>
      <c r="F88" s="44"/>
      <c r="G88" s="44"/>
      <c r="H88" s="44"/>
      <c r="I88" s="12" t="e">
        <f t="shared" si="35"/>
        <v>#DIV/0!</v>
      </c>
      <c r="J88" s="12" t="e">
        <f t="shared" si="36"/>
        <v>#DIV/0!</v>
      </c>
    </row>
    <row r="89" spans="1:10" ht="38.25" customHeight="1">
      <c r="A89" s="66">
        <v>322</v>
      </c>
      <c r="B89" s="67"/>
      <c r="C89" s="68"/>
      <c r="D89" s="38" t="s">
        <v>226</v>
      </c>
      <c r="E89" s="39">
        <f>SUM(E90:E95)</f>
        <v>10324.219999999999</v>
      </c>
      <c r="F89" s="39">
        <v>18594</v>
      </c>
      <c r="G89" s="39">
        <f t="shared" ref="G89:H89" si="38">SUM(G90:G95)</f>
        <v>0</v>
      </c>
      <c r="H89" s="39">
        <f t="shared" si="38"/>
        <v>6027.18</v>
      </c>
      <c r="I89" s="40">
        <f t="shared" si="35"/>
        <v>58.379034929515299</v>
      </c>
      <c r="J89" s="40" t="e">
        <f t="shared" si="36"/>
        <v>#DIV/0!</v>
      </c>
    </row>
    <row r="90" spans="1:10" ht="19.899999999999999" customHeight="1">
      <c r="A90" s="69">
        <v>3221</v>
      </c>
      <c r="B90" s="70"/>
      <c r="C90" s="71"/>
      <c r="D90" s="43" t="s">
        <v>227</v>
      </c>
      <c r="E90" s="44">
        <v>1300.24</v>
      </c>
      <c r="F90" s="44">
        <v>0</v>
      </c>
      <c r="G90" s="44"/>
      <c r="H90" s="44">
        <v>1555.87</v>
      </c>
      <c r="I90" s="12">
        <f t="shared" si="35"/>
        <v>119.66021657540099</v>
      </c>
      <c r="J90" s="12" t="e">
        <f t="shared" si="36"/>
        <v>#DIV/0!</v>
      </c>
    </row>
    <row r="91" spans="1:10">
      <c r="A91" s="69">
        <v>3222</v>
      </c>
      <c r="B91" s="70"/>
      <c r="C91" s="71"/>
      <c r="D91" s="43" t="s">
        <v>92</v>
      </c>
      <c r="E91" s="44">
        <v>18.84</v>
      </c>
      <c r="F91" s="44"/>
      <c r="G91" s="44"/>
      <c r="H91" s="44">
        <v>80</v>
      </c>
      <c r="I91" s="12">
        <f t="shared" si="35"/>
        <v>424.628450106157</v>
      </c>
      <c r="J91" s="12" t="e">
        <f t="shared" si="36"/>
        <v>#DIV/0!</v>
      </c>
    </row>
    <row r="92" spans="1:10" ht="33" customHeight="1">
      <c r="A92" s="69">
        <v>3223</v>
      </c>
      <c r="B92" s="70"/>
      <c r="C92" s="71"/>
      <c r="D92" s="43" t="s">
        <v>93</v>
      </c>
      <c r="E92" s="44">
        <v>2931.09</v>
      </c>
      <c r="F92" s="44"/>
      <c r="G92" s="44"/>
      <c r="H92" s="44">
        <v>4391.3100000000004</v>
      </c>
      <c r="I92" s="12">
        <f t="shared" si="35"/>
        <v>149.818326970513</v>
      </c>
      <c r="J92" s="12" t="e">
        <f t="shared" si="36"/>
        <v>#DIV/0!</v>
      </c>
    </row>
    <row r="93" spans="1:10" ht="33" customHeight="1">
      <c r="A93" s="69">
        <v>3224</v>
      </c>
      <c r="B93" s="70"/>
      <c r="C93" s="71"/>
      <c r="D93" s="43" t="s">
        <v>94</v>
      </c>
      <c r="E93" s="44">
        <v>5711.55</v>
      </c>
      <c r="F93" s="44"/>
      <c r="G93" s="44"/>
      <c r="H93" s="44">
        <v>0</v>
      </c>
      <c r="I93" s="12">
        <f t="shared" si="35"/>
        <v>0</v>
      </c>
      <c r="J93" s="12" t="e">
        <f t="shared" si="36"/>
        <v>#DIV/0!</v>
      </c>
    </row>
    <row r="94" spans="1:10" ht="14.45" customHeight="1">
      <c r="A94" s="69">
        <v>3225</v>
      </c>
      <c r="B94" s="70"/>
      <c r="C94" s="71"/>
      <c r="D94" s="43" t="s">
        <v>228</v>
      </c>
      <c r="E94" s="44">
        <v>362.5</v>
      </c>
      <c r="F94" s="44"/>
      <c r="G94" s="44"/>
      <c r="H94" s="44">
        <v>0</v>
      </c>
      <c r="I94" s="12">
        <f t="shared" si="35"/>
        <v>0</v>
      </c>
      <c r="J94" s="12" t="e">
        <f t="shared" si="36"/>
        <v>#DIV/0!</v>
      </c>
    </row>
    <row r="95" spans="1:10" ht="26.45" customHeight="1">
      <c r="A95" s="69">
        <v>3227</v>
      </c>
      <c r="B95" s="70"/>
      <c r="C95" s="71"/>
      <c r="D95" s="43" t="s">
        <v>96</v>
      </c>
      <c r="E95" s="44"/>
      <c r="F95" s="44"/>
      <c r="G95" s="44"/>
      <c r="H95" s="44"/>
      <c r="I95" s="12" t="e">
        <f t="shared" si="35"/>
        <v>#DIV/0!</v>
      </c>
      <c r="J95" s="12" t="e">
        <f t="shared" si="36"/>
        <v>#DIV/0!</v>
      </c>
    </row>
    <row r="96" spans="1:10" ht="14.45" customHeight="1">
      <c r="A96" s="72">
        <v>323</v>
      </c>
      <c r="B96" s="73"/>
      <c r="C96" s="74"/>
      <c r="D96" s="38" t="s">
        <v>97</v>
      </c>
      <c r="E96" s="39">
        <f>SUM(E97:E105)</f>
        <v>11549.82</v>
      </c>
      <c r="F96" s="39">
        <v>22360</v>
      </c>
      <c r="G96" s="39">
        <f t="shared" ref="G96:H96" si="39">SUM(G97:G105)</f>
        <v>0</v>
      </c>
      <c r="H96" s="39">
        <f t="shared" si="39"/>
        <v>8805.17</v>
      </c>
      <c r="I96" s="40">
        <f t="shared" ref="I96:I107" si="40">SUM(H96/E96*100)</f>
        <v>76.236426195386599</v>
      </c>
      <c r="J96" s="40" t="e">
        <f t="shared" si="36"/>
        <v>#DIV/0!</v>
      </c>
    </row>
    <row r="97" spans="1:11" ht="23.45" customHeight="1">
      <c r="A97" s="75">
        <v>3231</v>
      </c>
      <c r="B97" s="76"/>
      <c r="C97" s="77"/>
      <c r="D97" s="78" t="s">
        <v>229</v>
      </c>
      <c r="E97" s="44">
        <v>5012.1899999999996</v>
      </c>
      <c r="F97" s="44">
        <v>0</v>
      </c>
      <c r="G97" s="44"/>
      <c r="H97" s="44">
        <v>4690.6099999999997</v>
      </c>
      <c r="I97" s="12">
        <f t="shared" si="40"/>
        <v>93.584042105347194</v>
      </c>
      <c r="J97" s="12" t="e">
        <f t="shared" si="36"/>
        <v>#DIV/0!</v>
      </c>
    </row>
    <row r="98" spans="1:11" ht="14.45" customHeight="1">
      <c r="A98" s="69">
        <v>3232</v>
      </c>
      <c r="B98" s="70"/>
      <c r="C98" s="71"/>
      <c r="D98" s="43" t="s">
        <v>99</v>
      </c>
      <c r="E98" s="44">
        <v>1478.13</v>
      </c>
      <c r="F98" s="44"/>
      <c r="G98" s="44"/>
      <c r="H98" s="44">
        <v>168.75</v>
      </c>
      <c r="I98" s="12">
        <f t="shared" si="40"/>
        <v>11.4164518682389</v>
      </c>
      <c r="J98" s="12" t="e">
        <f t="shared" si="36"/>
        <v>#DIV/0!</v>
      </c>
    </row>
    <row r="99" spans="1:11">
      <c r="A99" s="69">
        <v>3233</v>
      </c>
      <c r="B99" s="70"/>
      <c r="C99" s="71"/>
      <c r="D99" s="43" t="s">
        <v>230</v>
      </c>
      <c r="E99" s="44">
        <v>710</v>
      </c>
      <c r="F99" s="44"/>
      <c r="G99" s="44"/>
      <c r="H99" s="44">
        <v>0</v>
      </c>
      <c r="I99" s="12">
        <f t="shared" si="40"/>
        <v>0</v>
      </c>
      <c r="J99" s="12" t="e">
        <f t="shared" si="36"/>
        <v>#DIV/0!</v>
      </c>
    </row>
    <row r="100" spans="1:11" ht="32.450000000000003" customHeight="1">
      <c r="A100" s="69">
        <v>3234</v>
      </c>
      <c r="B100" s="70"/>
      <c r="C100" s="71"/>
      <c r="D100" s="43" t="s">
        <v>101</v>
      </c>
      <c r="E100" s="44">
        <v>2032.08</v>
      </c>
      <c r="F100" s="44"/>
      <c r="G100" s="44"/>
      <c r="H100" s="44">
        <v>1776.95</v>
      </c>
      <c r="I100" s="12">
        <f t="shared" si="40"/>
        <v>87.444884059682707</v>
      </c>
      <c r="J100" s="12" t="e">
        <f t="shared" si="36"/>
        <v>#DIV/0!</v>
      </c>
    </row>
    <row r="101" spans="1:11" ht="32.450000000000003" customHeight="1">
      <c r="A101" s="69">
        <v>3235</v>
      </c>
      <c r="B101" s="70"/>
      <c r="C101" s="71"/>
      <c r="D101" s="43" t="s">
        <v>102</v>
      </c>
      <c r="E101" s="44">
        <v>869</v>
      </c>
      <c r="F101" s="44"/>
      <c r="G101" s="44"/>
      <c r="H101" s="44">
        <v>0</v>
      </c>
      <c r="I101" s="12">
        <f t="shared" si="40"/>
        <v>0</v>
      </c>
      <c r="J101" s="12" t="e">
        <f t="shared" si="36"/>
        <v>#DIV/0!</v>
      </c>
    </row>
    <row r="102" spans="1:11" ht="26.45" customHeight="1">
      <c r="A102" s="69">
        <v>3236</v>
      </c>
      <c r="B102" s="70"/>
      <c r="C102" s="71"/>
      <c r="D102" s="79" t="s">
        <v>231</v>
      </c>
      <c r="E102" s="44">
        <v>0</v>
      </c>
      <c r="F102" s="44"/>
      <c r="G102" s="44"/>
      <c r="H102" s="44">
        <v>42.24</v>
      </c>
      <c r="I102" s="12" t="e">
        <f t="shared" si="40"/>
        <v>#DIV/0!</v>
      </c>
      <c r="J102" s="12" t="e">
        <f t="shared" si="36"/>
        <v>#DIV/0!</v>
      </c>
    </row>
    <row r="103" spans="1:11" ht="14.45" customHeight="1">
      <c r="A103" s="69">
        <v>3237</v>
      </c>
      <c r="B103" s="70"/>
      <c r="C103" s="71"/>
      <c r="D103" s="79" t="s">
        <v>232</v>
      </c>
      <c r="E103" s="44">
        <v>0</v>
      </c>
      <c r="F103" s="44"/>
      <c r="G103" s="44"/>
      <c r="H103" s="44">
        <v>0</v>
      </c>
      <c r="I103" s="12" t="e">
        <f t="shared" si="40"/>
        <v>#DIV/0!</v>
      </c>
      <c r="J103" s="12" t="e">
        <f t="shared" si="36"/>
        <v>#DIV/0!</v>
      </c>
    </row>
    <row r="104" spans="1:11" ht="14.45" customHeight="1">
      <c r="A104" s="69">
        <v>3238</v>
      </c>
      <c r="B104" s="70"/>
      <c r="C104" s="71"/>
      <c r="D104" s="79" t="s">
        <v>105</v>
      </c>
      <c r="E104" s="44">
        <v>1000.46</v>
      </c>
      <c r="F104" s="44"/>
      <c r="G104" s="44"/>
      <c r="H104" s="44">
        <v>1604</v>
      </c>
      <c r="I104" s="12">
        <f t="shared" si="40"/>
        <v>160.32624992503401</v>
      </c>
      <c r="J104" s="12" t="e">
        <f t="shared" si="36"/>
        <v>#DIV/0!</v>
      </c>
    </row>
    <row r="105" spans="1:11" ht="14.45" customHeight="1">
      <c r="A105" s="69">
        <v>3239</v>
      </c>
      <c r="B105" s="70"/>
      <c r="C105" s="71"/>
      <c r="D105" s="79" t="s">
        <v>106</v>
      </c>
      <c r="E105" s="44">
        <v>447.96</v>
      </c>
      <c r="F105" s="44"/>
      <c r="G105" s="44"/>
      <c r="H105" s="44">
        <v>522.62</v>
      </c>
      <c r="I105" s="12">
        <f t="shared" si="40"/>
        <v>116.666666666667</v>
      </c>
      <c r="J105" s="12" t="e">
        <f t="shared" si="36"/>
        <v>#DIV/0!</v>
      </c>
    </row>
    <row r="106" spans="1:11" ht="25.5">
      <c r="A106" s="80">
        <v>329</v>
      </c>
      <c r="B106" s="81"/>
      <c r="C106" s="82"/>
      <c r="D106" s="83" t="s">
        <v>108</v>
      </c>
      <c r="E106" s="84">
        <f>SUM(E109)</f>
        <v>180</v>
      </c>
      <c r="F106" s="84">
        <v>400</v>
      </c>
      <c r="G106" s="84">
        <f t="shared" ref="G106:H106" si="41">SUM(G107:G112)</f>
        <v>0</v>
      </c>
      <c r="H106" s="84">
        <f t="shared" si="41"/>
        <v>189</v>
      </c>
      <c r="I106" s="40">
        <f t="shared" si="40"/>
        <v>105</v>
      </c>
      <c r="J106" s="40" t="e">
        <f t="shared" si="36"/>
        <v>#DIV/0!</v>
      </c>
    </row>
    <row r="107" spans="1:11" ht="14.45" customHeight="1">
      <c r="A107" s="85">
        <v>3292</v>
      </c>
      <c r="B107" s="86"/>
      <c r="C107" s="87"/>
      <c r="D107" s="88" t="s">
        <v>110</v>
      </c>
      <c r="E107" s="89"/>
      <c r="F107" s="89"/>
      <c r="G107" s="89"/>
      <c r="H107" s="89"/>
      <c r="I107" s="12" t="e">
        <f t="shared" si="40"/>
        <v>#DIV/0!</v>
      </c>
      <c r="J107" s="12" t="e">
        <f t="shared" si="36"/>
        <v>#DIV/0!</v>
      </c>
    </row>
    <row r="108" spans="1:11" ht="14.45" customHeight="1">
      <c r="A108" s="85">
        <v>3293</v>
      </c>
      <c r="B108" s="86"/>
      <c r="C108" s="87"/>
      <c r="D108" s="88" t="s">
        <v>111</v>
      </c>
      <c r="E108" s="89">
        <v>0</v>
      </c>
      <c r="F108" s="89">
        <v>0</v>
      </c>
      <c r="G108" s="89"/>
      <c r="H108" s="89">
        <v>0</v>
      </c>
      <c r="I108" s="12"/>
      <c r="J108" s="12"/>
    </row>
    <row r="109" spans="1:11" ht="21.6" customHeight="1">
      <c r="A109" s="85">
        <v>3294</v>
      </c>
      <c r="B109" s="86"/>
      <c r="C109" s="87"/>
      <c r="D109" s="88" t="s">
        <v>233</v>
      </c>
      <c r="E109" s="89">
        <v>180</v>
      </c>
      <c r="F109" s="89"/>
      <c r="G109" s="89"/>
      <c r="H109" s="89">
        <v>140</v>
      </c>
      <c r="I109" s="12">
        <f t="shared" ref="I109:I134" si="42">SUM(H109/E109*100)</f>
        <v>77.7777777777778</v>
      </c>
      <c r="J109" s="12" t="e">
        <f t="shared" si="36"/>
        <v>#DIV/0!</v>
      </c>
    </row>
    <row r="110" spans="1:11" ht="18.600000000000001" customHeight="1">
      <c r="A110" s="85">
        <v>3295</v>
      </c>
      <c r="B110" s="86"/>
      <c r="C110" s="87"/>
      <c r="D110" s="88" t="s">
        <v>113</v>
      </c>
      <c r="E110" s="89"/>
      <c r="F110" s="89"/>
      <c r="G110" s="89"/>
      <c r="H110" s="89">
        <v>49</v>
      </c>
      <c r="I110" s="12" t="e">
        <f t="shared" si="42"/>
        <v>#DIV/0!</v>
      </c>
      <c r="J110" s="12" t="e">
        <f t="shared" si="36"/>
        <v>#DIV/0!</v>
      </c>
    </row>
    <row r="111" spans="1:11">
      <c r="A111" s="85">
        <v>3296</v>
      </c>
      <c r="B111" s="86"/>
      <c r="C111" s="87"/>
      <c r="D111" s="88" t="s">
        <v>114</v>
      </c>
      <c r="E111" s="89">
        <v>0</v>
      </c>
      <c r="F111" s="89"/>
      <c r="G111" s="89"/>
      <c r="H111" s="89"/>
      <c r="I111" s="12" t="e">
        <f t="shared" si="42"/>
        <v>#DIV/0!</v>
      </c>
      <c r="J111" s="12" t="e">
        <f t="shared" si="36"/>
        <v>#DIV/0!</v>
      </c>
    </row>
    <row r="112" spans="1:11" ht="27.6" customHeight="1">
      <c r="A112" s="85">
        <v>3299</v>
      </c>
      <c r="B112" s="86"/>
      <c r="C112" s="87"/>
      <c r="D112" s="88" t="s">
        <v>108</v>
      </c>
      <c r="E112" s="89">
        <v>0</v>
      </c>
      <c r="F112" s="89"/>
      <c r="G112" s="89"/>
      <c r="H112" s="89">
        <v>0</v>
      </c>
      <c r="I112" s="12" t="e">
        <f t="shared" si="42"/>
        <v>#DIV/0!</v>
      </c>
      <c r="J112" s="12" t="e">
        <f t="shared" si="36"/>
        <v>#DIV/0!</v>
      </c>
      <c r="K112" s="1"/>
    </row>
    <row r="113" spans="1:10" ht="14.45" customHeight="1">
      <c r="A113" s="62">
        <v>34</v>
      </c>
      <c r="B113" s="63"/>
      <c r="C113" s="64"/>
      <c r="D113" s="33" t="s">
        <v>234</v>
      </c>
      <c r="E113" s="34">
        <f>SUM(E114)</f>
        <v>544.30999999999995</v>
      </c>
      <c r="F113" s="34">
        <f>SUM(F114)</f>
        <v>0</v>
      </c>
      <c r="G113" s="34">
        <f t="shared" ref="G113:H113" si="43">SUM(G114)</f>
        <v>0</v>
      </c>
      <c r="H113" s="34">
        <f t="shared" si="43"/>
        <v>0</v>
      </c>
      <c r="I113" s="35">
        <f t="shared" si="42"/>
        <v>0</v>
      </c>
      <c r="J113" s="35" t="e">
        <f t="shared" si="36"/>
        <v>#DIV/0!</v>
      </c>
    </row>
    <row r="114" spans="1:10" ht="26.45" customHeight="1">
      <c r="A114" s="90">
        <v>343</v>
      </c>
      <c r="B114" s="91"/>
      <c r="C114" s="92"/>
      <c r="D114" s="38" t="s">
        <v>116</v>
      </c>
      <c r="E114" s="39">
        <f>SUM(E115:E116)</f>
        <v>544.30999999999995</v>
      </c>
      <c r="F114" s="39">
        <v>0</v>
      </c>
      <c r="G114" s="39">
        <f t="shared" ref="G114" si="44">SUM(G115:G116)</f>
        <v>0</v>
      </c>
      <c r="H114" s="39">
        <v>0</v>
      </c>
      <c r="I114" s="40">
        <f t="shared" si="42"/>
        <v>0</v>
      </c>
      <c r="J114" s="40" t="e">
        <f t="shared" si="36"/>
        <v>#DIV/0!</v>
      </c>
    </row>
    <row r="115" spans="1:10" ht="30.6" customHeight="1">
      <c r="A115" s="93">
        <v>3431</v>
      </c>
      <c r="B115" s="94"/>
      <c r="C115" s="95"/>
      <c r="D115" s="43" t="s">
        <v>117</v>
      </c>
      <c r="E115" s="44">
        <v>515.94000000000005</v>
      </c>
      <c r="F115" s="44">
        <v>0</v>
      </c>
      <c r="G115" s="44"/>
      <c r="H115" s="44">
        <v>0</v>
      </c>
      <c r="I115" s="12">
        <f t="shared" si="42"/>
        <v>0</v>
      </c>
      <c r="J115" s="12" t="e">
        <f t="shared" si="36"/>
        <v>#DIV/0!</v>
      </c>
    </row>
    <row r="116" spans="1:10" ht="31.9" customHeight="1">
      <c r="A116" s="93">
        <v>3433</v>
      </c>
      <c r="B116" s="94"/>
      <c r="C116" s="95"/>
      <c r="D116" s="43" t="s">
        <v>119</v>
      </c>
      <c r="E116" s="44">
        <v>28.37</v>
      </c>
      <c r="F116" s="44"/>
      <c r="G116" s="44"/>
      <c r="H116" s="44">
        <v>0</v>
      </c>
      <c r="I116" s="12">
        <f t="shared" si="42"/>
        <v>0</v>
      </c>
      <c r="J116" s="12" t="e">
        <f t="shared" si="36"/>
        <v>#DIV/0!</v>
      </c>
    </row>
    <row r="117" spans="1:10" ht="31.9" customHeight="1">
      <c r="A117" s="380" t="s">
        <v>238</v>
      </c>
      <c r="B117" s="381"/>
      <c r="C117" s="382"/>
      <c r="D117" s="60" t="s">
        <v>239</v>
      </c>
      <c r="E117" s="26">
        <f>SUM(E118+E146)</f>
        <v>299719</v>
      </c>
      <c r="F117" s="26">
        <f>SUM(F118+F146+F171)</f>
        <v>664247</v>
      </c>
      <c r="G117" s="26">
        <f t="shared" ref="G117:H117" si="45">SUM(G118+G146)</f>
        <v>0</v>
      </c>
      <c r="H117" s="26">
        <f t="shared" si="45"/>
        <v>296834.76</v>
      </c>
      <c r="I117" s="27">
        <f t="shared" si="42"/>
        <v>99.037685298563005</v>
      </c>
      <c r="J117" s="27" t="e">
        <f t="shared" si="36"/>
        <v>#DIV/0!</v>
      </c>
    </row>
    <row r="118" spans="1:10" ht="18.600000000000001" customHeight="1">
      <c r="A118" s="383">
        <v>3</v>
      </c>
      <c r="B118" s="384"/>
      <c r="C118" s="385"/>
      <c r="D118" s="28" t="s">
        <v>74</v>
      </c>
      <c r="E118" s="29">
        <v>299719</v>
      </c>
      <c r="F118" s="29">
        <f t="shared" ref="F118:G118" si="46">SUM(F119+F128+F143)</f>
        <v>611600</v>
      </c>
      <c r="G118" s="29">
        <f t="shared" si="46"/>
        <v>0</v>
      </c>
      <c r="H118" s="29">
        <f>SUM(H119+H128+H142)</f>
        <v>296834.76</v>
      </c>
      <c r="I118" s="30">
        <f t="shared" si="42"/>
        <v>99.037685298563005</v>
      </c>
      <c r="J118" s="30" t="e">
        <f t="shared" si="36"/>
        <v>#DIV/0!</v>
      </c>
    </row>
    <row r="119" spans="1:10" ht="18.600000000000001" customHeight="1">
      <c r="A119" s="371">
        <v>31</v>
      </c>
      <c r="B119" s="372"/>
      <c r="C119" s="373"/>
      <c r="D119" s="33" t="s">
        <v>75</v>
      </c>
      <c r="E119" s="34">
        <v>282445</v>
      </c>
      <c r="F119" s="34">
        <f t="shared" ref="F119:H119" si="47">SUM(F120+F124+F126)</f>
        <v>600800</v>
      </c>
      <c r="G119" s="34">
        <f t="shared" si="47"/>
        <v>0</v>
      </c>
      <c r="H119" s="34">
        <f t="shared" si="47"/>
        <v>290550.71999999997</v>
      </c>
      <c r="I119" s="35">
        <f t="shared" si="42"/>
        <v>102.86984014586901</v>
      </c>
      <c r="J119" s="35" t="e">
        <f t="shared" si="36"/>
        <v>#DIV/0!</v>
      </c>
    </row>
    <row r="120" spans="1:10" ht="18.600000000000001" customHeight="1">
      <c r="A120" s="36">
        <v>311</v>
      </c>
      <c r="B120" s="37"/>
      <c r="C120" s="38"/>
      <c r="D120" s="38" t="s">
        <v>211</v>
      </c>
      <c r="E120" s="39">
        <f>SUM(E121)</f>
        <v>234386.7</v>
      </c>
      <c r="F120" s="39">
        <v>498500</v>
      </c>
      <c r="G120" s="39">
        <f t="shared" ref="G120:H120" si="48">SUM(G121:G123)</f>
        <v>0</v>
      </c>
      <c r="H120" s="39">
        <f t="shared" si="48"/>
        <v>240745.37</v>
      </c>
      <c r="I120" s="40">
        <f t="shared" si="42"/>
        <v>102.71289710551</v>
      </c>
      <c r="J120" s="40" t="e">
        <f t="shared" si="36"/>
        <v>#DIV/0!</v>
      </c>
    </row>
    <row r="121" spans="1:10" ht="18.600000000000001" customHeight="1">
      <c r="A121" s="41">
        <v>3111</v>
      </c>
      <c r="B121" s="42"/>
      <c r="C121" s="43"/>
      <c r="D121" s="43" t="s">
        <v>77</v>
      </c>
      <c r="E121" s="44">
        <v>234386.7</v>
      </c>
      <c r="F121" s="44">
        <v>498500</v>
      </c>
      <c r="G121" s="44"/>
      <c r="H121" s="44">
        <v>240745.37</v>
      </c>
      <c r="I121" s="12">
        <f t="shared" si="42"/>
        <v>102.71289710551</v>
      </c>
      <c r="J121" s="12" t="e">
        <f t="shared" si="36"/>
        <v>#DIV/0!</v>
      </c>
    </row>
    <row r="122" spans="1:10" ht="18.600000000000001" customHeight="1">
      <c r="A122" s="41">
        <v>3112</v>
      </c>
      <c r="B122" s="42"/>
      <c r="C122" s="43"/>
      <c r="D122" s="43" t="s">
        <v>78</v>
      </c>
      <c r="E122" s="44">
        <v>0</v>
      </c>
      <c r="F122" s="44"/>
      <c r="G122" s="44"/>
      <c r="H122" s="44"/>
      <c r="I122" s="12" t="e">
        <f t="shared" si="42"/>
        <v>#DIV/0!</v>
      </c>
      <c r="J122" s="12" t="e">
        <f t="shared" si="36"/>
        <v>#DIV/0!</v>
      </c>
    </row>
    <row r="123" spans="1:10" ht="18.600000000000001" customHeight="1">
      <c r="A123" s="41">
        <v>3113</v>
      </c>
      <c r="B123" s="42"/>
      <c r="C123" s="43"/>
      <c r="D123" s="43" t="s">
        <v>79</v>
      </c>
      <c r="E123" s="44">
        <v>0</v>
      </c>
      <c r="F123" s="44"/>
      <c r="G123" s="44"/>
      <c r="H123" s="44"/>
      <c r="I123" s="12" t="e">
        <f t="shared" si="42"/>
        <v>#DIV/0!</v>
      </c>
      <c r="J123" s="12" t="e">
        <f t="shared" si="36"/>
        <v>#DIV/0!</v>
      </c>
    </row>
    <row r="124" spans="1:10" ht="18.600000000000001" customHeight="1">
      <c r="A124" s="36">
        <v>312</v>
      </c>
      <c r="B124" s="37"/>
      <c r="C124" s="38"/>
      <c r="D124" s="38" t="s">
        <v>80</v>
      </c>
      <c r="E124" s="39">
        <f>SUM(E125)</f>
        <v>9200</v>
      </c>
      <c r="F124" s="39">
        <v>20000</v>
      </c>
      <c r="G124" s="39">
        <f t="shared" ref="G124:H124" si="49">SUM(G125)</f>
        <v>0</v>
      </c>
      <c r="H124" s="39">
        <f t="shared" si="49"/>
        <v>10082.44</v>
      </c>
      <c r="I124" s="40">
        <f t="shared" si="42"/>
        <v>109.591739130435</v>
      </c>
      <c r="J124" s="40" t="e">
        <f t="shared" si="36"/>
        <v>#DIV/0!</v>
      </c>
    </row>
    <row r="125" spans="1:10" ht="18.600000000000001" customHeight="1">
      <c r="A125" s="41">
        <v>3121</v>
      </c>
      <c r="B125" s="42"/>
      <c r="C125" s="43"/>
      <c r="D125" s="43" t="s">
        <v>80</v>
      </c>
      <c r="E125" s="44">
        <v>9200</v>
      </c>
      <c r="F125" s="44">
        <v>20000</v>
      </c>
      <c r="G125" s="44"/>
      <c r="H125" s="44">
        <v>10082.44</v>
      </c>
      <c r="I125" s="12">
        <f t="shared" si="42"/>
        <v>109.591739130435</v>
      </c>
      <c r="J125" s="12" t="e">
        <f t="shared" si="36"/>
        <v>#DIV/0!</v>
      </c>
    </row>
    <row r="126" spans="1:10" ht="18.600000000000001" customHeight="1">
      <c r="A126" s="36">
        <v>313</v>
      </c>
      <c r="B126" s="37"/>
      <c r="C126" s="38"/>
      <c r="D126" s="38" t="s">
        <v>81</v>
      </c>
      <c r="E126" s="39">
        <v>0</v>
      </c>
      <c r="F126" s="39">
        <v>82300</v>
      </c>
      <c r="G126" s="39">
        <f t="shared" ref="G126:H126" si="50">SUM(G127)</f>
        <v>0</v>
      </c>
      <c r="H126" s="39">
        <f t="shared" si="50"/>
        <v>39722.910000000003</v>
      </c>
      <c r="I126" s="40" t="e">
        <f t="shared" si="42"/>
        <v>#DIV/0!</v>
      </c>
      <c r="J126" s="40" t="e">
        <f t="shared" si="36"/>
        <v>#DIV/0!</v>
      </c>
    </row>
    <row r="127" spans="1:10" ht="29.45" customHeight="1">
      <c r="A127" s="41">
        <v>3132</v>
      </c>
      <c r="B127" s="42"/>
      <c r="C127" s="43"/>
      <c r="D127" s="43" t="s">
        <v>212</v>
      </c>
      <c r="E127" s="44">
        <v>38858.74</v>
      </c>
      <c r="F127" s="44">
        <v>82300</v>
      </c>
      <c r="G127" s="44"/>
      <c r="H127" s="44">
        <v>39722.910000000003</v>
      </c>
      <c r="I127" s="12">
        <f t="shared" si="42"/>
        <v>102.223875503941</v>
      </c>
      <c r="J127" s="12" t="e">
        <f t="shared" si="36"/>
        <v>#DIV/0!</v>
      </c>
    </row>
    <row r="128" spans="1:10" ht="18.600000000000001" customHeight="1">
      <c r="A128" s="371">
        <v>32</v>
      </c>
      <c r="B128" s="372"/>
      <c r="C128" s="373"/>
      <c r="D128" s="33" t="s">
        <v>84</v>
      </c>
      <c r="E128" s="34">
        <f>SUM(E129+E133+E137+E139+E144)</f>
        <v>17260.310000000001</v>
      </c>
      <c r="F128" s="34">
        <f>SUM(F129+F133+F137+F139+F144+F141+F142)</f>
        <v>10800</v>
      </c>
      <c r="G128" s="34">
        <f>SUM(G129+G133+G137+G139+G144)</f>
        <v>0</v>
      </c>
      <c r="H128" s="34">
        <f>SUM(H129+H133+H137+H138)</f>
        <v>6284.04</v>
      </c>
      <c r="I128" s="35">
        <f t="shared" si="42"/>
        <v>36.407457339989797</v>
      </c>
      <c r="J128" s="35" t="e">
        <f t="shared" si="36"/>
        <v>#DIV/0!</v>
      </c>
    </row>
    <row r="129" spans="1:10" ht="21.6" customHeight="1">
      <c r="A129" s="36">
        <v>321</v>
      </c>
      <c r="B129" s="37"/>
      <c r="C129" s="38"/>
      <c r="D129" s="38" t="s">
        <v>85</v>
      </c>
      <c r="E129" s="34">
        <f>SUM(E130:E132)</f>
        <v>5295.98</v>
      </c>
      <c r="F129" s="39">
        <v>10800</v>
      </c>
      <c r="G129" s="39">
        <f t="shared" ref="G129:H129" si="51">SUM(G130:G132)</f>
        <v>0</v>
      </c>
      <c r="H129" s="39">
        <f t="shared" si="51"/>
        <v>5213.04</v>
      </c>
      <c r="I129" s="40">
        <f t="shared" si="42"/>
        <v>98.433906472456499</v>
      </c>
      <c r="J129" s="40" t="e">
        <f t="shared" si="36"/>
        <v>#DIV/0!</v>
      </c>
    </row>
    <row r="130" spans="1:10" ht="21" customHeight="1">
      <c r="A130" s="41">
        <v>3211</v>
      </c>
      <c r="B130" s="42"/>
      <c r="C130" s="43"/>
      <c r="D130" s="43" t="s">
        <v>86</v>
      </c>
      <c r="E130" s="34">
        <v>74.2</v>
      </c>
      <c r="F130" s="44"/>
      <c r="G130" s="44"/>
      <c r="H130" s="44">
        <v>0</v>
      </c>
      <c r="I130" s="12">
        <f t="shared" si="42"/>
        <v>0</v>
      </c>
      <c r="J130" s="12" t="e">
        <f t="shared" si="36"/>
        <v>#DIV/0!</v>
      </c>
    </row>
    <row r="131" spans="1:10" ht="24.6" customHeight="1">
      <c r="A131" s="41">
        <v>3212</v>
      </c>
      <c r="B131" s="42"/>
      <c r="C131" s="43"/>
      <c r="D131" s="43" t="s">
        <v>213</v>
      </c>
      <c r="E131" s="34">
        <v>5221.78</v>
      </c>
      <c r="F131" s="44">
        <v>0</v>
      </c>
      <c r="G131" s="44"/>
      <c r="H131" s="44">
        <v>5213.04</v>
      </c>
      <c r="I131" s="12">
        <f t="shared" si="42"/>
        <v>99.832624124340697</v>
      </c>
      <c r="J131" s="12" t="e">
        <f t="shared" si="36"/>
        <v>#DIV/0!</v>
      </c>
    </row>
    <row r="132" spans="1:10" ht="21" customHeight="1">
      <c r="A132" s="41">
        <v>3213</v>
      </c>
      <c r="B132" s="96"/>
      <c r="C132" s="97"/>
      <c r="D132" s="79" t="s">
        <v>240</v>
      </c>
      <c r="E132" s="34">
        <v>0</v>
      </c>
      <c r="F132" s="44"/>
      <c r="G132" s="44"/>
      <c r="H132" s="44"/>
      <c r="I132" s="12" t="e">
        <f t="shared" si="42"/>
        <v>#DIV/0!</v>
      </c>
      <c r="J132" s="12" t="e">
        <f t="shared" si="36"/>
        <v>#DIV/0!</v>
      </c>
    </row>
    <row r="133" spans="1:10" ht="19.899999999999999" customHeight="1">
      <c r="A133" s="36">
        <v>322</v>
      </c>
      <c r="B133" s="98"/>
      <c r="C133" s="99"/>
      <c r="D133" s="100" t="s">
        <v>90</v>
      </c>
      <c r="E133" s="34">
        <f>SUM(E134:E136)</f>
        <v>11177.89</v>
      </c>
      <c r="F133" s="34">
        <f>SUM(F134:F136)</f>
        <v>0</v>
      </c>
      <c r="G133" s="34">
        <f>SUM(G134:G136)</f>
        <v>0</v>
      </c>
      <c r="H133" s="34">
        <f>SUM(H134:H136)</f>
        <v>0</v>
      </c>
      <c r="I133" s="40">
        <f t="shared" si="42"/>
        <v>0</v>
      </c>
      <c r="J133" s="40" t="e">
        <f t="shared" si="36"/>
        <v>#DIV/0!</v>
      </c>
    </row>
    <row r="134" spans="1:10" ht="26.45" customHeight="1">
      <c r="A134" s="41">
        <v>3221</v>
      </c>
      <c r="B134" s="96"/>
      <c r="C134" s="97"/>
      <c r="D134" s="79" t="s">
        <v>227</v>
      </c>
      <c r="E134" s="34">
        <v>104.3</v>
      </c>
      <c r="F134" s="44">
        <v>0</v>
      </c>
      <c r="G134" s="44"/>
      <c r="H134" s="44">
        <v>0</v>
      </c>
      <c r="I134" s="12">
        <f t="shared" si="42"/>
        <v>0</v>
      </c>
      <c r="J134" s="12" t="e">
        <f t="shared" si="36"/>
        <v>#DIV/0!</v>
      </c>
    </row>
    <row r="135" spans="1:10" ht="26.45" customHeight="1">
      <c r="A135" s="41">
        <v>3223</v>
      </c>
      <c r="B135" s="96"/>
      <c r="C135" s="97"/>
      <c r="D135" s="79" t="s">
        <v>93</v>
      </c>
      <c r="E135" s="34">
        <v>397.68</v>
      </c>
      <c r="F135" s="44"/>
      <c r="G135" s="44"/>
      <c r="H135" s="44">
        <v>0</v>
      </c>
      <c r="I135" s="12"/>
      <c r="J135" s="12"/>
    </row>
    <row r="136" spans="1:10" ht="19.149999999999999" customHeight="1">
      <c r="A136" s="41">
        <v>3222</v>
      </c>
      <c r="B136" s="96"/>
      <c r="C136" s="97"/>
      <c r="D136" s="79" t="s">
        <v>92</v>
      </c>
      <c r="E136" s="34">
        <v>10675.91</v>
      </c>
      <c r="F136" s="44"/>
      <c r="G136" s="44"/>
      <c r="H136" s="44">
        <v>0</v>
      </c>
      <c r="I136" s="12">
        <f>SUM(H136/E136*100)</f>
        <v>0</v>
      </c>
      <c r="J136" s="12" t="e">
        <f>SUM(H136/G136*100)</f>
        <v>#DIV/0!</v>
      </c>
    </row>
    <row r="137" spans="1:10" ht="19.149999999999999" customHeight="1">
      <c r="A137" s="36">
        <v>323</v>
      </c>
      <c r="B137" s="73"/>
      <c r="C137" s="74"/>
      <c r="D137" s="101" t="s">
        <v>97</v>
      </c>
      <c r="E137" s="34">
        <v>786.44</v>
      </c>
      <c r="F137" s="34">
        <f t="shared" ref="F137:G137" si="52">SUM(F138)</f>
        <v>0</v>
      </c>
      <c r="G137" s="34">
        <f t="shared" si="52"/>
        <v>0</v>
      </c>
      <c r="H137" s="34">
        <v>0</v>
      </c>
      <c r="I137" s="40">
        <f>SUM(H137/E137*100)</f>
        <v>0</v>
      </c>
      <c r="J137" s="40" t="e">
        <f>SUM(H137/G137*100)</f>
        <v>#DIV/0!</v>
      </c>
    </row>
    <row r="138" spans="1:10" ht="20.45" customHeight="1">
      <c r="A138" s="41">
        <v>329</v>
      </c>
      <c r="B138" s="96"/>
      <c r="C138" s="97"/>
      <c r="D138" s="79" t="s">
        <v>106</v>
      </c>
      <c r="E138" s="34">
        <v>0</v>
      </c>
      <c r="F138" s="44">
        <v>0</v>
      </c>
      <c r="G138" s="44"/>
      <c r="H138" s="44">
        <v>1071</v>
      </c>
      <c r="I138" s="12" t="e">
        <f>SUM(H138/E138*100)</f>
        <v>#DIV/0!</v>
      </c>
      <c r="J138" s="12" t="e">
        <f>SUM(H138/G138*100)</f>
        <v>#DIV/0!</v>
      </c>
    </row>
    <row r="139" spans="1:10" ht="26.45" customHeight="1">
      <c r="A139" s="31">
        <v>324</v>
      </c>
      <c r="B139" s="63"/>
      <c r="C139" s="64"/>
      <c r="D139" s="65" t="s">
        <v>107</v>
      </c>
      <c r="E139" s="34">
        <f>SUM(E140)</f>
        <v>0</v>
      </c>
      <c r="F139" s="34">
        <f t="shared" ref="F139:H139" si="53">SUM(F140)</f>
        <v>0</v>
      </c>
      <c r="G139" s="34">
        <f t="shared" si="53"/>
        <v>0</v>
      </c>
      <c r="H139" s="34">
        <f t="shared" si="53"/>
        <v>0</v>
      </c>
      <c r="I139" s="35" t="e">
        <f>SUM(H139/E139*100)</f>
        <v>#DIV/0!</v>
      </c>
      <c r="J139" s="35" t="e">
        <f>SUM(H139/G139*100)</f>
        <v>#DIV/0!</v>
      </c>
    </row>
    <row r="140" spans="1:10" ht="26.45" customHeight="1">
      <c r="A140" s="41">
        <v>3241</v>
      </c>
      <c r="B140" s="96"/>
      <c r="C140" s="97"/>
      <c r="D140" s="79" t="s">
        <v>107</v>
      </c>
      <c r="E140" s="34">
        <v>0</v>
      </c>
      <c r="F140" s="44">
        <v>0</v>
      </c>
      <c r="G140" s="44"/>
      <c r="H140" s="44">
        <v>0</v>
      </c>
      <c r="I140" s="12" t="e">
        <f>SUM(H140/E140*100)</f>
        <v>#DIV/0!</v>
      </c>
      <c r="J140" s="12" t="e">
        <f>SUM(H140/G140*100)</f>
        <v>#DIV/0!</v>
      </c>
    </row>
    <row r="141" spans="1:10" ht="26.45" customHeight="1">
      <c r="A141" s="102">
        <v>329</v>
      </c>
      <c r="B141" s="70"/>
      <c r="C141" s="71"/>
      <c r="D141" s="79" t="s">
        <v>108</v>
      </c>
      <c r="E141" s="34">
        <v>0</v>
      </c>
      <c r="F141" s="44">
        <v>0</v>
      </c>
      <c r="G141" s="44"/>
      <c r="H141" s="44">
        <v>0</v>
      </c>
      <c r="I141" s="12"/>
      <c r="J141" s="12"/>
    </row>
    <row r="142" spans="1:10" ht="26.45" customHeight="1">
      <c r="A142" s="103">
        <v>343</v>
      </c>
      <c r="B142" s="70"/>
      <c r="C142" s="71"/>
      <c r="D142" s="79" t="s">
        <v>116</v>
      </c>
      <c r="E142" s="34">
        <v>13</v>
      </c>
      <c r="F142" s="44">
        <v>0</v>
      </c>
      <c r="G142" s="44"/>
      <c r="H142" s="44">
        <v>0</v>
      </c>
      <c r="I142" s="12"/>
      <c r="J142" s="12"/>
    </row>
    <row r="143" spans="1:10" ht="39" customHeight="1">
      <c r="A143" s="104">
        <v>37</v>
      </c>
      <c r="B143" s="105"/>
      <c r="C143" s="106"/>
      <c r="D143" s="28" t="s">
        <v>121</v>
      </c>
      <c r="E143" s="29">
        <f>SUM(E144)</f>
        <v>0</v>
      </c>
      <c r="F143" s="29">
        <f t="shared" ref="F143:H144" si="54">SUM(F144)</f>
        <v>0</v>
      </c>
      <c r="G143" s="29">
        <f t="shared" si="54"/>
        <v>0</v>
      </c>
      <c r="H143" s="29">
        <f t="shared" si="54"/>
        <v>0</v>
      </c>
      <c r="I143" s="30" t="e">
        <f t="shared" ref="I143:I149" si="55">SUM(H143/E143*100)</f>
        <v>#DIV/0!</v>
      </c>
      <c r="J143" s="30" t="e">
        <f t="shared" ref="J143:J149" si="56">SUM(H143/G143*100)</f>
        <v>#DIV/0!</v>
      </c>
    </row>
    <row r="144" spans="1:10" ht="25.5">
      <c r="A144" s="31">
        <v>372</v>
      </c>
      <c r="B144" s="63"/>
      <c r="C144" s="64"/>
      <c r="D144" s="33" t="s">
        <v>241</v>
      </c>
      <c r="E144" s="34">
        <f>SUM(E145)</f>
        <v>0</v>
      </c>
      <c r="F144" s="34">
        <f t="shared" si="54"/>
        <v>0</v>
      </c>
      <c r="G144" s="34">
        <f t="shared" si="54"/>
        <v>0</v>
      </c>
      <c r="H144" s="34">
        <f t="shared" si="54"/>
        <v>0</v>
      </c>
      <c r="I144" s="35" t="e">
        <f t="shared" si="55"/>
        <v>#DIV/0!</v>
      </c>
      <c r="J144" s="35" t="e">
        <f t="shared" si="56"/>
        <v>#DIV/0!</v>
      </c>
    </row>
    <row r="145" spans="1:10" ht="25.5">
      <c r="A145" s="107">
        <v>3722</v>
      </c>
      <c r="B145" s="94"/>
      <c r="C145" s="95"/>
      <c r="D145" s="43" t="s">
        <v>123</v>
      </c>
      <c r="E145" s="44"/>
      <c r="F145" s="44">
        <v>0</v>
      </c>
      <c r="G145" s="44"/>
      <c r="H145" s="44"/>
      <c r="I145" s="12" t="e">
        <f t="shared" si="55"/>
        <v>#DIV/0!</v>
      </c>
      <c r="J145" s="12" t="e">
        <f t="shared" si="56"/>
        <v>#DIV/0!</v>
      </c>
    </row>
    <row r="146" spans="1:10" ht="25.5">
      <c r="A146" s="389">
        <v>4</v>
      </c>
      <c r="B146" s="390"/>
      <c r="C146" s="391"/>
      <c r="D146" s="110" t="s">
        <v>126</v>
      </c>
      <c r="E146" s="29">
        <f>SUM(E147+E151)</f>
        <v>0</v>
      </c>
      <c r="F146" s="29">
        <f t="shared" ref="F146:H146" si="57">SUM(F147+F151)</f>
        <v>0</v>
      </c>
      <c r="G146" s="29">
        <f t="shared" si="57"/>
        <v>0</v>
      </c>
      <c r="H146" s="29">
        <f t="shared" si="57"/>
        <v>0</v>
      </c>
      <c r="I146" s="30" t="e">
        <f t="shared" si="55"/>
        <v>#DIV/0!</v>
      </c>
      <c r="J146" s="30" t="e">
        <f t="shared" si="56"/>
        <v>#DIV/0!</v>
      </c>
    </row>
    <row r="147" spans="1:10" ht="25.5">
      <c r="A147" s="386">
        <v>42</v>
      </c>
      <c r="B147" s="387"/>
      <c r="C147" s="388"/>
      <c r="D147" s="111" t="s">
        <v>127</v>
      </c>
      <c r="E147" s="34">
        <f>SUM(E148+E151)</f>
        <v>0</v>
      </c>
      <c r="F147" s="34">
        <f t="shared" ref="F147:H147" si="58">SUM(F148+F151)</f>
        <v>0</v>
      </c>
      <c r="G147" s="34">
        <f t="shared" si="58"/>
        <v>0</v>
      </c>
      <c r="H147" s="34">
        <f t="shared" si="58"/>
        <v>0</v>
      </c>
      <c r="I147" s="35" t="e">
        <f t="shared" si="55"/>
        <v>#DIV/0!</v>
      </c>
      <c r="J147" s="35" t="e">
        <f t="shared" si="56"/>
        <v>#DIV/0!</v>
      </c>
    </row>
    <row r="148" spans="1:10">
      <c r="A148" s="90">
        <v>422</v>
      </c>
      <c r="B148" s="91"/>
      <c r="C148" s="92"/>
      <c r="D148" s="112" t="s">
        <v>242</v>
      </c>
      <c r="E148" s="39">
        <f>SUM(E149+E150)</f>
        <v>0</v>
      </c>
      <c r="F148" s="39">
        <f t="shared" ref="F148:H148" si="59">SUM(F149)</f>
        <v>0</v>
      </c>
      <c r="G148" s="39">
        <f t="shared" si="59"/>
        <v>0</v>
      </c>
      <c r="H148" s="39">
        <f t="shared" si="59"/>
        <v>0</v>
      </c>
      <c r="I148" s="40" t="e">
        <f t="shared" si="55"/>
        <v>#DIV/0!</v>
      </c>
      <c r="J148" s="40" t="e">
        <f t="shared" si="56"/>
        <v>#DIV/0!</v>
      </c>
    </row>
    <row r="149" spans="1:10">
      <c r="A149" s="93">
        <v>4221</v>
      </c>
      <c r="B149" s="94"/>
      <c r="C149" s="95"/>
      <c r="D149" s="113" t="s">
        <v>129</v>
      </c>
      <c r="E149" s="44"/>
      <c r="F149" s="44"/>
      <c r="G149" s="44"/>
      <c r="H149" s="44">
        <v>0</v>
      </c>
      <c r="I149" s="12" t="e">
        <f t="shared" si="55"/>
        <v>#DIV/0!</v>
      </c>
      <c r="J149" s="12" t="e">
        <f t="shared" si="56"/>
        <v>#DIV/0!</v>
      </c>
    </row>
    <row r="150" spans="1:10">
      <c r="A150" s="93">
        <v>42262</v>
      </c>
      <c r="B150" s="94"/>
      <c r="C150" s="95"/>
      <c r="D150" s="113" t="s">
        <v>128</v>
      </c>
      <c r="E150" s="44">
        <v>0</v>
      </c>
      <c r="F150" s="44"/>
      <c r="G150" s="44"/>
      <c r="H150" s="44"/>
      <c r="I150" s="12"/>
      <c r="J150" s="12"/>
    </row>
    <row r="151" spans="1:10" ht="25.5">
      <c r="A151" s="90">
        <v>424</v>
      </c>
      <c r="B151" s="91"/>
      <c r="C151" s="92"/>
      <c r="D151" s="112" t="s">
        <v>135</v>
      </c>
      <c r="E151" s="39">
        <f>SUM(E152)</f>
        <v>0</v>
      </c>
      <c r="F151" s="39">
        <f t="shared" ref="F151:H151" si="60">SUM(F152)</f>
        <v>0</v>
      </c>
      <c r="G151" s="39">
        <f t="shared" si="60"/>
        <v>0</v>
      </c>
      <c r="H151" s="39">
        <f t="shared" si="60"/>
        <v>0</v>
      </c>
      <c r="I151" s="40" t="e">
        <f t="shared" ref="I151:I170" si="61">SUM(H151/E151*100)</f>
        <v>#DIV/0!</v>
      </c>
      <c r="J151" s="40" t="e">
        <f t="shared" ref="J151:J170" si="62">SUM(H151/G151*100)</f>
        <v>#DIV/0!</v>
      </c>
    </row>
    <row r="152" spans="1:10">
      <c r="A152" s="93">
        <v>4241</v>
      </c>
      <c r="B152" s="94"/>
      <c r="C152" s="95"/>
      <c r="D152" s="113" t="s">
        <v>136</v>
      </c>
      <c r="E152" s="44"/>
      <c r="F152" s="44"/>
      <c r="G152" s="44"/>
      <c r="H152" s="44"/>
      <c r="I152" s="12" t="e">
        <f t="shared" si="61"/>
        <v>#DIV/0!</v>
      </c>
      <c r="J152" s="12" t="e">
        <f t="shared" si="62"/>
        <v>#DIV/0!</v>
      </c>
    </row>
    <row r="153" spans="1:10" ht="25.5" customHeight="1">
      <c r="A153" s="380" t="s">
        <v>243</v>
      </c>
      <c r="B153" s="381"/>
      <c r="C153" s="382"/>
      <c r="D153" s="60" t="s">
        <v>244</v>
      </c>
      <c r="E153" s="26">
        <f>SUM(E154+E165)</f>
        <v>0</v>
      </c>
      <c r="F153" s="26">
        <f t="shared" ref="F153:H153" si="63">SUM(F154+F165)</f>
        <v>0</v>
      </c>
      <c r="G153" s="26">
        <f t="shared" si="63"/>
        <v>0</v>
      </c>
      <c r="H153" s="26">
        <f t="shared" si="63"/>
        <v>0</v>
      </c>
      <c r="I153" s="27" t="e">
        <f t="shared" si="61"/>
        <v>#DIV/0!</v>
      </c>
      <c r="J153" s="27" t="e">
        <f t="shared" si="62"/>
        <v>#DIV/0!</v>
      </c>
    </row>
    <row r="154" spans="1:10">
      <c r="A154" s="61">
        <v>3</v>
      </c>
      <c r="B154" s="53"/>
      <c r="C154" s="54"/>
      <c r="D154" s="54" t="s">
        <v>74</v>
      </c>
      <c r="E154" s="29">
        <f>SUM(E155)</f>
        <v>0</v>
      </c>
      <c r="F154" s="29">
        <f t="shared" ref="F154:H154" si="64">SUM(F155)</f>
        <v>0</v>
      </c>
      <c r="G154" s="29">
        <f t="shared" si="64"/>
        <v>0</v>
      </c>
      <c r="H154" s="29">
        <f t="shared" si="64"/>
        <v>0</v>
      </c>
      <c r="I154" s="30" t="e">
        <f t="shared" si="61"/>
        <v>#DIV/0!</v>
      </c>
      <c r="J154" s="30" t="e">
        <f t="shared" si="62"/>
        <v>#DIV/0!</v>
      </c>
    </row>
    <row r="155" spans="1:10">
      <c r="A155" s="371">
        <v>32</v>
      </c>
      <c r="B155" s="372"/>
      <c r="C155" s="373"/>
      <c r="D155" s="33" t="s">
        <v>84</v>
      </c>
      <c r="E155" s="34">
        <f>SUM(E156+E160+E163)</f>
        <v>0</v>
      </c>
      <c r="F155" s="34">
        <v>0</v>
      </c>
      <c r="G155" s="34">
        <f t="shared" ref="G155:H155" si="65">SUM(G156+G160+G163)</f>
        <v>0</v>
      </c>
      <c r="H155" s="34">
        <f t="shared" si="65"/>
        <v>0</v>
      </c>
      <c r="I155" s="35" t="e">
        <f t="shared" si="61"/>
        <v>#DIV/0!</v>
      </c>
      <c r="J155" s="35" t="e">
        <f t="shared" si="62"/>
        <v>#DIV/0!</v>
      </c>
    </row>
    <row r="156" spans="1:10">
      <c r="A156" s="36">
        <v>321</v>
      </c>
      <c r="B156" s="37"/>
      <c r="C156" s="38"/>
      <c r="D156" s="38" t="s">
        <v>85</v>
      </c>
      <c r="E156" s="39">
        <f>SUM(E157:E159)</f>
        <v>0</v>
      </c>
      <c r="F156" s="39">
        <f t="shared" ref="F156:H156" si="66">SUM(F157:F159)</f>
        <v>0</v>
      </c>
      <c r="G156" s="39">
        <f t="shared" si="66"/>
        <v>0</v>
      </c>
      <c r="H156" s="39">
        <f t="shared" si="66"/>
        <v>0</v>
      </c>
      <c r="I156" s="40" t="e">
        <f t="shared" si="61"/>
        <v>#DIV/0!</v>
      </c>
      <c r="J156" s="40" t="e">
        <f t="shared" si="62"/>
        <v>#DIV/0!</v>
      </c>
    </row>
    <row r="157" spans="1:10">
      <c r="A157" s="41">
        <v>3211</v>
      </c>
      <c r="B157" s="42"/>
      <c r="C157" s="43"/>
      <c r="D157" s="43" t="s">
        <v>86</v>
      </c>
      <c r="E157" s="44"/>
      <c r="F157" s="44"/>
      <c r="G157" s="44"/>
      <c r="H157" s="44"/>
      <c r="I157" s="12" t="e">
        <f t="shared" si="61"/>
        <v>#DIV/0!</v>
      </c>
      <c r="J157" s="12" t="e">
        <f t="shared" si="62"/>
        <v>#DIV/0!</v>
      </c>
    </row>
    <row r="158" spans="1:10" ht="25.5">
      <c r="A158" s="41">
        <v>3212</v>
      </c>
      <c r="B158" s="42"/>
      <c r="C158" s="43"/>
      <c r="D158" s="43" t="s">
        <v>213</v>
      </c>
      <c r="E158" s="44"/>
      <c r="F158" s="44"/>
      <c r="G158" s="44"/>
      <c r="H158" s="44"/>
      <c r="I158" s="12" t="e">
        <f t="shared" si="61"/>
        <v>#DIV/0!</v>
      </c>
      <c r="J158" s="12" t="e">
        <f t="shared" si="62"/>
        <v>#DIV/0!</v>
      </c>
    </row>
    <row r="159" spans="1:10">
      <c r="A159" s="41">
        <v>3213</v>
      </c>
      <c r="B159" s="96"/>
      <c r="C159" s="97"/>
      <c r="D159" s="79" t="s">
        <v>240</v>
      </c>
      <c r="E159" s="44"/>
      <c r="F159" s="44"/>
      <c r="G159" s="44"/>
      <c r="H159" s="44"/>
      <c r="I159" s="12" t="e">
        <f t="shared" si="61"/>
        <v>#DIV/0!</v>
      </c>
      <c r="J159" s="12" t="e">
        <f t="shared" si="62"/>
        <v>#DIV/0!</v>
      </c>
    </row>
    <row r="160" spans="1:10">
      <c r="A160" s="36">
        <v>322</v>
      </c>
      <c r="B160" s="98"/>
      <c r="C160" s="99"/>
      <c r="D160" s="100" t="s">
        <v>90</v>
      </c>
      <c r="E160" s="114">
        <f>SUM(E161+E162)</f>
        <v>0</v>
      </c>
      <c r="F160" s="114">
        <f t="shared" ref="F160:H160" si="67">SUM(F161+F162)</f>
        <v>0</v>
      </c>
      <c r="G160" s="114">
        <f t="shared" si="67"/>
        <v>0</v>
      </c>
      <c r="H160" s="114">
        <f t="shared" si="67"/>
        <v>0</v>
      </c>
      <c r="I160" s="40" t="e">
        <f t="shared" si="61"/>
        <v>#DIV/0!</v>
      </c>
      <c r="J160" s="40" t="e">
        <f t="shared" si="62"/>
        <v>#DIV/0!</v>
      </c>
    </row>
    <row r="161" spans="1:10" ht="23.45" customHeight="1">
      <c r="A161" s="41">
        <v>3221</v>
      </c>
      <c r="B161" s="96"/>
      <c r="C161" s="97"/>
      <c r="D161" s="79" t="s">
        <v>227</v>
      </c>
      <c r="E161" s="44"/>
      <c r="F161" s="44"/>
      <c r="G161" s="44"/>
      <c r="H161" s="44"/>
      <c r="I161" s="12" t="e">
        <f t="shared" si="61"/>
        <v>#DIV/0!</v>
      </c>
      <c r="J161" s="12" t="e">
        <f t="shared" si="62"/>
        <v>#DIV/0!</v>
      </c>
    </row>
    <row r="162" spans="1:10">
      <c r="A162" s="41">
        <v>3222</v>
      </c>
      <c r="B162" s="96"/>
      <c r="C162" s="97"/>
      <c r="D162" s="79" t="s">
        <v>92</v>
      </c>
      <c r="E162" s="44"/>
      <c r="F162" s="44"/>
      <c r="G162" s="44"/>
      <c r="H162" s="44"/>
      <c r="I162" s="12" t="e">
        <f t="shared" si="61"/>
        <v>#DIV/0!</v>
      </c>
      <c r="J162" s="12" t="e">
        <f t="shared" si="62"/>
        <v>#DIV/0!</v>
      </c>
    </row>
    <row r="163" spans="1:10">
      <c r="A163" s="36">
        <v>323</v>
      </c>
      <c r="B163" s="73"/>
      <c r="C163" s="74"/>
      <c r="D163" s="101" t="s">
        <v>97</v>
      </c>
      <c r="E163" s="39">
        <f>SUM(E164)</f>
        <v>0</v>
      </c>
      <c r="F163" s="39">
        <v>0</v>
      </c>
      <c r="G163" s="39">
        <f t="shared" ref="G163:H163" si="68">SUM(G164)</f>
        <v>0</v>
      </c>
      <c r="H163" s="39">
        <f t="shared" si="68"/>
        <v>0</v>
      </c>
      <c r="I163" s="40" t="e">
        <f t="shared" si="61"/>
        <v>#DIV/0!</v>
      </c>
      <c r="J163" s="40" t="e">
        <f t="shared" si="62"/>
        <v>#DIV/0!</v>
      </c>
    </row>
    <row r="164" spans="1:10" ht="16.899999999999999" customHeight="1">
      <c r="A164" s="41">
        <v>3239</v>
      </c>
      <c r="B164" s="96"/>
      <c r="C164" s="97"/>
      <c r="D164" s="79" t="s">
        <v>106</v>
      </c>
      <c r="E164" s="44"/>
      <c r="F164" s="44"/>
      <c r="G164" s="44"/>
      <c r="H164" s="44"/>
      <c r="I164" s="12" t="e">
        <f t="shared" si="61"/>
        <v>#DIV/0!</v>
      </c>
      <c r="J164" s="12" t="e">
        <f t="shared" si="62"/>
        <v>#DIV/0!</v>
      </c>
    </row>
    <row r="165" spans="1:10" ht="24.6" customHeight="1">
      <c r="A165" s="389">
        <v>4</v>
      </c>
      <c r="B165" s="390"/>
      <c r="C165" s="391"/>
      <c r="D165" s="110" t="s">
        <v>126</v>
      </c>
      <c r="E165" s="29">
        <f>SUM(E166+E169)</f>
        <v>0</v>
      </c>
      <c r="F165" s="29">
        <f t="shared" ref="F165:H165" si="69">SUM(F166+F169)</f>
        <v>0</v>
      </c>
      <c r="G165" s="29">
        <f t="shared" si="69"/>
        <v>0</v>
      </c>
      <c r="H165" s="29">
        <f t="shared" si="69"/>
        <v>0</v>
      </c>
      <c r="I165" s="30" t="e">
        <f t="shared" si="61"/>
        <v>#DIV/0!</v>
      </c>
      <c r="J165" s="30" t="e">
        <f t="shared" si="62"/>
        <v>#DIV/0!</v>
      </c>
    </row>
    <row r="166" spans="1:10" ht="25.9" customHeight="1">
      <c r="A166" s="386">
        <v>42</v>
      </c>
      <c r="B166" s="387"/>
      <c r="C166" s="388"/>
      <c r="D166" s="111" t="s">
        <v>127</v>
      </c>
      <c r="E166" s="34">
        <f>SUM(E167+E169)</f>
        <v>0</v>
      </c>
      <c r="F166" s="34">
        <f t="shared" ref="F166:H166" si="70">SUM(F167+F169)</f>
        <v>0</v>
      </c>
      <c r="G166" s="34">
        <f t="shared" si="70"/>
        <v>0</v>
      </c>
      <c r="H166" s="34">
        <f t="shared" si="70"/>
        <v>0</v>
      </c>
      <c r="I166" s="35" t="e">
        <f t="shared" si="61"/>
        <v>#DIV/0!</v>
      </c>
      <c r="J166" s="35" t="e">
        <f t="shared" si="62"/>
        <v>#DIV/0!</v>
      </c>
    </row>
    <row r="167" spans="1:10" ht="16.899999999999999" customHeight="1">
      <c r="A167" s="90">
        <v>422</v>
      </c>
      <c r="B167" s="91"/>
      <c r="C167" s="92"/>
      <c r="D167" s="112" t="s">
        <v>242</v>
      </c>
      <c r="E167" s="39">
        <f>SUM(E168)</f>
        <v>0</v>
      </c>
      <c r="F167" s="39">
        <f t="shared" ref="F167:H167" si="71">SUM(F168)</f>
        <v>0</v>
      </c>
      <c r="G167" s="39">
        <f t="shared" si="71"/>
        <v>0</v>
      </c>
      <c r="H167" s="39">
        <f t="shared" si="71"/>
        <v>0</v>
      </c>
      <c r="I167" s="40" t="e">
        <f t="shared" si="61"/>
        <v>#DIV/0!</v>
      </c>
      <c r="J167" s="40" t="e">
        <f t="shared" si="62"/>
        <v>#DIV/0!</v>
      </c>
    </row>
    <row r="168" spans="1:10" ht="16.899999999999999" customHeight="1">
      <c r="A168" s="93">
        <v>4221</v>
      </c>
      <c r="B168" s="94"/>
      <c r="C168" s="95"/>
      <c r="D168" s="113" t="s">
        <v>129</v>
      </c>
      <c r="E168" s="44"/>
      <c r="F168" s="44"/>
      <c r="G168" s="44"/>
      <c r="H168" s="44"/>
      <c r="I168" s="12" t="e">
        <f t="shared" si="61"/>
        <v>#DIV/0!</v>
      </c>
      <c r="J168" s="12" t="e">
        <f t="shared" si="62"/>
        <v>#DIV/0!</v>
      </c>
    </row>
    <row r="169" spans="1:10" ht="26.45" customHeight="1">
      <c r="A169" s="90">
        <v>424</v>
      </c>
      <c r="B169" s="91"/>
      <c r="C169" s="92"/>
      <c r="D169" s="112" t="s">
        <v>135</v>
      </c>
      <c r="E169" s="39">
        <f>SUM(E170)</f>
        <v>0</v>
      </c>
      <c r="F169" s="39">
        <f t="shared" ref="F169:H169" si="72">SUM(F170)</f>
        <v>0</v>
      </c>
      <c r="G169" s="39">
        <f t="shared" si="72"/>
        <v>0</v>
      </c>
      <c r="H169" s="39">
        <f t="shared" si="72"/>
        <v>0</v>
      </c>
      <c r="I169" s="40" t="e">
        <f t="shared" si="61"/>
        <v>#DIV/0!</v>
      </c>
      <c r="J169" s="40" t="e">
        <f t="shared" si="62"/>
        <v>#DIV/0!</v>
      </c>
    </row>
    <row r="170" spans="1:10" ht="16.899999999999999" customHeight="1">
      <c r="A170" s="93">
        <v>4241</v>
      </c>
      <c r="B170" s="94"/>
      <c r="C170" s="95"/>
      <c r="D170" s="113" t="s">
        <v>136</v>
      </c>
      <c r="E170" s="44"/>
      <c r="F170" s="44"/>
      <c r="G170" s="44"/>
      <c r="H170" s="44"/>
      <c r="I170" s="12" t="e">
        <f t="shared" si="61"/>
        <v>#DIV/0!</v>
      </c>
      <c r="J170" s="12" t="e">
        <f t="shared" si="62"/>
        <v>#DIV/0!</v>
      </c>
    </row>
    <row r="171" spans="1:10" ht="25.5" customHeight="1">
      <c r="A171" s="115">
        <v>9222</v>
      </c>
      <c r="B171" s="116"/>
      <c r="C171" s="117"/>
      <c r="D171" s="118" t="s">
        <v>245</v>
      </c>
      <c r="E171" s="59"/>
      <c r="F171" s="59">
        <v>52647</v>
      </c>
      <c r="G171" s="59"/>
      <c r="H171" s="59"/>
      <c r="I171" s="24"/>
      <c r="J171" s="24"/>
    </row>
    <row r="172" spans="1:10" ht="25.5" customHeight="1">
      <c r="A172" s="392" t="s">
        <v>246</v>
      </c>
      <c r="B172" s="393"/>
      <c r="C172" s="394"/>
      <c r="D172" s="118" t="s">
        <v>247</v>
      </c>
      <c r="E172" s="59">
        <f t="shared" ref="E172:H176" si="73">SUM(E173)</f>
        <v>0</v>
      </c>
      <c r="F172" s="59">
        <f t="shared" si="73"/>
        <v>2500</v>
      </c>
      <c r="G172" s="59">
        <f t="shared" si="73"/>
        <v>0</v>
      </c>
      <c r="H172" s="59">
        <f t="shared" si="73"/>
        <v>2500</v>
      </c>
      <c r="I172" s="24" t="e">
        <f t="shared" ref="I172:I181" si="74">SUM(H172/E172*100)</f>
        <v>#DIV/0!</v>
      </c>
      <c r="J172" s="24" t="e">
        <f t="shared" ref="J172:J217" si="75">SUM(H172/G172*100)</f>
        <v>#DIV/0!</v>
      </c>
    </row>
    <row r="173" spans="1:10" ht="15" customHeight="1">
      <c r="A173" s="395" t="s">
        <v>235</v>
      </c>
      <c r="B173" s="396"/>
      <c r="C173" s="397"/>
      <c r="D173" s="60" t="s">
        <v>236</v>
      </c>
      <c r="E173" s="26">
        <f t="shared" si="73"/>
        <v>0</v>
      </c>
      <c r="F173" s="26">
        <f t="shared" si="73"/>
        <v>2500</v>
      </c>
      <c r="G173" s="26">
        <f t="shared" si="73"/>
        <v>0</v>
      </c>
      <c r="H173" s="26">
        <f t="shared" si="73"/>
        <v>2500</v>
      </c>
      <c r="I173" s="27" t="e">
        <f t="shared" si="74"/>
        <v>#DIV/0!</v>
      </c>
      <c r="J173" s="27" t="e">
        <f t="shared" si="75"/>
        <v>#DIV/0!</v>
      </c>
    </row>
    <row r="174" spans="1:10">
      <c r="A174" s="389">
        <v>3</v>
      </c>
      <c r="B174" s="390"/>
      <c r="C174" s="391"/>
      <c r="D174" s="28" t="s">
        <v>74</v>
      </c>
      <c r="E174" s="29">
        <f>SUM(E175)</f>
        <v>0</v>
      </c>
      <c r="F174" s="29">
        <f t="shared" si="73"/>
        <v>2500</v>
      </c>
      <c r="G174" s="29">
        <f t="shared" si="73"/>
        <v>0</v>
      </c>
      <c r="H174" s="29">
        <f t="shared" si="73"/>
        <v>2500</v>
      </c>
      <c r="I174" s="30" t="e">
        <f t="shared" si="74"/>
        <v>#DIV/0!</v>
      </c>
      <c r="J174" s="30" t="e">
        <f t="shared" si="75"/>
        <v>#DIV/0!</v>
      </c>
    </row>
    <row r="175" spans="1:10">
      <c r="A175" s="62">
        <v>32</v>
      </c>
      <c r="B175" s="63"/>
      <c r="C175" s="64"/>
      <c r="D175" s="65" t="s">
        <v>84</v>
      </c>
      <c r="E175" s="34">
        <f>SUM(E176)</f>
        <v>0</v>
      </c>
      <c r="F175" s="34">
        <f t="shared" si="73"/>
        <v>2500</v>
      </c>
      <c r="G175" s="34">
        <f t="shared" si="73"/>
        <v>0</v>
      </c>
      <c r="H175" s="34">
        <f t="shared" si="73"/>
        <v>2500</v>
      </c>
      <c r="I175" s="35" t="e">
        <f t="shared" si="74"/>
        <v>#DIV/0!</v>
      </c>
      <c r="J175" s="35" t="e">
        <f t="shared" si="75"/>
        <v>#DIV/0!</v>
      </c>
    </row>
    <row r="176" spans="1:10">
      <c r="A176" s="72">
        <v>323</v>
      </c>
      <c r="B176" s="73"/>
      <c r="C176" s="74"/>
      <c r="D176" s="101" t="s">
        <v>97</v>
      </c>
      <c r="E176" s="39">
        <f>SUM(E177)</f>
        <v>0</v>
      </c>
      <c r="F176" s="39">
        <v>2500</v>
      </c>
      <c r="G176" s="39">
        <f t="shared" si="73"/>
        <v>0</v>
      </c>
      <c r="H176" s="39">
        <f t="shared" si="73"/>
        <v>2500</v>
      </c>
      <c r="I176" s="40" t="e">
        <f t="shared" si="74"/>
        <v>#DIV/0!</v>
      </c>
      <c r="J176" s="40" t="e">
        <f t="shared" si="75"/>
        <v>#DIV/0!</v>
      </c>
    </row>
    <row r="177" spans="1:12" ht="27.75" customHeight="1">
      <c r="A177" s="398">
        <v>3232</v>
      </c>
      <c r="B177" s="399"/>
      <c r="C177" s="400"/>
      <c r="D177" s="79" t="s">
        <v>99</v>
      </c>
      <c r="E177" s="44">
        <v>0</v>
      </c>
      <c r="F177" s="44">
        <v>2500</v>
      </c>
      <c r="G177" s="44"/>
      <c r="H177" s="44">
        <v>2500</v>
      </c>
      <c r="I177" s="12" t="e">
        <f t="shared" si="74"/>
        <v>#DIV/0!</v>
      </c>
      <c r="J177" s="12" t="e">
        <f t="shared" si="75"/>
        <v>#DIV/0!</v>
      </c>
    </row>
    <row r="178" spans="1:12" ht="25.5" customHeight="1">
      <c r="A178" s="392" t="s">
        <v>248</v>
      </c>
      <c r="B178" s="393"/>
      <c r="C178" s="394"/>
      <c r="D178" s="118" t="s">
        <v>249</v>
      </c>
      <c r="E178" s="59">
        <f>SUM(E179)</f>
        <v>0</v>
      </c>
      <c r="F178" s="59">
        <f>SUM(F179)</f>
        <v>0</v>
      </c>
      <c r="G178" s="59">
        <f t="shared" ref="G178:H178" si="76">SUM(G179)</f>
        <v>0</v>
      </c>
      <c r="H178" s="59">
        <f t="shared" si="76"/>
        <v>0</v>
      </c>
      <c r="I178" s="24" t="e">
        <f t="shared" si="74"/>
        <v>#DIV/0!</v>
      </c>
      <c r="J178" s="24" t="e">
        <f t="shared" si="75"/>
        <v>#DIV/0!</v>
      </c>
    </row>
    <row r="179" spans="1:12" ht="15" customHeight="1">
      <c r="A179" s="401" t="s">
        <v>235</v>
      </c>
      <c r="B179" s="402"/>
      <c r="C179" s="403"/>
      <c r="D179" s="122" t="s">
        <v>236</v>
      </c>
      <c r="E179" s="26">
        <f t="shared" ref="E179:H179" si="77">SUM(E180)</f>
        <v>0</v>
      </c>
      <c r="F179" s="26">
        <f t="shared" si="77"/>
        <v>0</v>
      </c>
      <c r="G179" s="26">
        <f t="shared" si="77"/>
        <v>0</v>
      </c>
      <c r="H179" s="26">
        <f t="shared" si="77"/>
        <v>0</v>
      </c>
      <c r="I179" s="27" t="e">
        <f t="shared" si="74"/>
        <v>#DIV/0!</v>
      </c>
      <c r="J179" s="27" t="e">
        <f t="shared" si="75"/>
        <v>#DIV/0!</v>
      </c>
    </row>
    <row r="180" spans="1:12" ht="25.5">
      <c r="A180" s="389">
        <v>4</v>
      </c>
      <c r="B180" s="390"/>
      <c r="C180" s="391"/>
      <c r="D180" s="110" t="s">
        <v>126</v>
      </c>
      <c r="E180" s="29">
        <f>SUM(E181)</f>
        <v>0</v>
      </c>
      <c r="F180" s="29">
        <f>SUM(F183+F182)</f>
        <v>0</v>
      </c>
      <c r="G180" s="29">
        <f>SUM(G181+G183)</f>
        <v>0</v>
      </c>
      <c r="H180" s="29">
        <f>SUM(H181+H182)</f>
        <v>0</v>
      </c>
      <c r="I180" s="30" t="e">
        <f t="shared" si="74"/>
        <v>#DIV/0!</v>
      </c>
      <c r="J180" s="30" t="e">
        <f t="shared" si="75"/>
        <v>#DIV/0!</v>
      </c>
    </row>
    <row r="181" spans="1:12" ht="25.5">
      <c r="A181" s="386">
        <v>45</v>
      </c>
      <c r="B181" s="387"/>
      <c r="C181" s="388"/>
      <c r="D181" s="111" t="s">
        <v>250</v>
      </c>
      <c r="E181" s="34"/>
      <c r="F181" s="34">
        <f>SUM(F183)</f>
        <v>0</v>
      </c>
      <c r="G181" s="34">
        <f>SUM(G183)</f>
        <v>0</v>
      </c>
      <c r="H181" s="34">
        <f>SUM(H183)</f>
        <v>0</v>
      </c>
      <c r="I181" s="35" t="e">
        <f t="shared" si="74"/>
        <v>#DIV/0!</v>
      </c>
      <c r="J181" s="35" t="e">
        <f t="shared" si="75"/>
        <v>#DIV/0!</v>
      </c>
    </row>
    <row r="182" spans="1:12">
      <c r="A182" s="62">
        <v>422</v>
      </c>
      <c r="B182" s="63"/>
      <c r="C182" s="64"/>
      <c r="D182" s="111" t="s">
        <v>242</v>
      </c>
      <c r="E182" s="34"/>
      <c r="F182" s="34"/>
      <c r="G182" s="34"/>
      <c r="H182" s="34"/>
      <c r="I182" s="35"/>
      <c r="J182" s="35"/>
    </row>
    <row r="183" spans="1:12" ht="25.5">
      <c r="A183" s="404">
        <v>451</v>
      </c>
      <c r="B183" s="405"/>
      <c r="C183" s="406"/>
      <c r="D183" s="112" t="s">
        <v>138</v>
      </c>
      <c r="E183" s="39"/>
      <c r="F183" s="39">
        <v>0</v>
      </c>
      <c r="G183" s="39">
        <f t="shared" ref="G183:H183" si="78">SUM(G184)</f>
        <v>0</v>
      </c>
      <c r="H183" s="39">
        <f t="shared" si="78"/>
        <v>0</v>
      </c>
      <c r="I183" s="40" t="e">
        <f t="shared" ref="I183:I206" si="79">SUM(H183/E183*100)</f>
        <v>#DIV/0!</v>
      </c>
      <c r="J183" s="40" t="e">
        <f t="shared" si="75"/>
        <v>#DIV/0!</v>
      </c>
    </row>
    <row r="184" spans="1:12" ht="25.5">
      <c r="A184" s="121">
        <v>4511</v>
      </c>
      <c r="B184" s="96"/>
      <c r="C184" s="97"/>
      <c r="D184" s="112" t="s">
        <v>138</v>
      </c>
      <c r="E184" s="44"/>
      <c r="F184" s="44">
        <v>0</v>
      </c>
      <c r="G184" s="44"/>
      <c r="H184" s="44">
        <v>0</v>
      </c>
      <c r="I184" s="12" t="e">
        <f t="shared" si="79"/>
        <v>#DIV/0!</v>
      </c>
      <c r="J184" s="12" t="e">
        <f t="shared" si="75"/>
        <v>#DIV/0!</v>
      </c>
    </row>
    <row r="185" spans="1:12" ht="25.5" customHeight="1">
      <c r="A185" s="407" t="s">
        <v>251</v>
      </c>
      <c r="B185" s="408"/>
      <c r="C185" s="409"/>
      <c r="D185" s="123" t="s">
        <v>252</v>
      </c>
      <c r="E185" s="58">
        <f>SUM(E186+E192+E201+E208+E218+E229+E270+E303+E309+E315+E343)</f>
        <v>1138</v>
      </c>
      <c r="F185" s="58">
        <f t="shared" ref="F185:H185" si="80">SUM(F186+F192+F201+F208+F218+F229+F270+F303+F309+F315+F343)</f>
        <v>42220</v>
      </c>
      <c r="G185" s="58" t="e">
        <f t="shared" si="80"/>
        <v>#REF!</v>
      </c>
      <c r="H185" s="58">
        <f t="shared" si="80"/>
        <v>11961.43</v>
      </c>
      <c r="I185" s="21">
        <f t="shared" si="79"/>
        <v>1051.0922671353301</v>
      </c>
      <c r="J185" s="18" t="e">
        <f t="shared" si="75"/>
        <v>#REF!</v>
      </c>
    </row>
    <row r="186" spans="1:12" ht="25.5" customHeight="1">
      <c r="A186" s="392" t="s">
        <v>253</v>
      </c>
      <c r="B186" s="393"/>
      <c r="C186" s="394"/>
      <c r="D186" s="124" t="s">
        <v>254</v>
      </c>
      <c r="E186" s="59">
        <f t="shared" ref="E186:H189" si="81">SUM(E187)</f>
        <v>0</v>
      </c>
      <c r="F186" s="59">
        <f>SUM(F187)</f>
        <v>8300</v>
      </c>
      <c r="G186" s="59">
        <f t="shared" si="81"/>
        <v>0</v>
      </c>
      <c r="H186" s="59"/>
      <c r="I186" s="24" t="e">
        <f t="shared" si="79"/>
        <v>#DIV/0!</v>
      </c>
      <c r="J186" s="24" t="e">
        <f t="shared" si="75"/>
        <v>#DIV/0!</v>
      </c>
    </row>
    <row r="187" spans="1:12" ht="14.45" customHeight="1">
      <c r="A187" s="401" t="s">
        <v>209</v>
      </c>
      <c r="B187" s="402"/>
      <c r="C187" s="403"/>
      <c r="D187" s="125" t="s">
        <v>210</v>
      </c>
      <c r="E187" s="26">
        <f t="shared" si="81"/>
        <v>0</v>
      </c>
      <c r="F187" s="26">
        <f t="shared" si="81"/>
        <v>8300</v>
      </c>
      <c r="G187" s="26">
        <f t="shared" si="81"/>
        <v>0</v>
      </c>
      <c r="H187" s="26">
        <f t="shared" si="81"/>
        <v>0</v>
      </c>
      <c r="I187" s="27" t="e">
        <f t="shared" si="79"/>
        <v>#DIV/0!</v>
      </c>
      <c r="J187" s="27" t="e">
        <f t="shared" si="75"/>
        <v>#DIV/0!</v>
      </c>
    </row>
    <row r="188" spans="1:12" ht="14.45" customHeight="1">
      <c r="A188" s="126">
        <v>3</v>
      </c>
      <c r="B188" s="108"/>
      <c r="C188" s="109"/>
      <c r="D188" s="127" t="s">
        <v>74</v>
      </c>
      <c r="E188" s="29"/>
      <c r="F188" s="29">
        <f t="shared" si="81"/>
        <v>8300</v>
      </c>
      <c r="G188" s="29">
        <f t="shared" si="81"/>
        <v>0</v>
      </c>
      <c r="H188" s="29">
        <f t="shared" si="81"/>
        <v>0</v>
      </c>
      <c r="I188" s="30" t="e">
        <f t="shared" si="79"/>
        <v>#DIV/0!</v>
      </c>
      <c r="J188" s="30" t="e">
        <f t="shared" si="75"/>
        <v>#DIV/0!</v>
      </c>
    </row>
    <row r="189" spans="1:12" ht="38.25">
      <c r="A189" s="386">
        <v>37</v>
      </c>
      <c r="B189" s="387"/>
      <c r="C189" s="388"/>
      <c r="D189" s="363" t="s">
        <v>121</v>
      </c>
      <c r="E189" s="34">
        <f>SUM(E190)</f>
        <v>0</v>
      </c>
      <c r="F189" s="34">
        <f>SUM(F190)</f>
        <v>8300</v>
      </c>
      <c r="G189" s="34">
        <f t="shared" si="81"/>
        <v>0</v>
      </c>
      <c r="H189" s="34">
        <f t="shared" si="81"/>
        <v>0</v>
      </c>
      <c r="I189" s="35" t="e">
        <f t="shared" si="79"/>
        <v>#DIV/0!</v>
      </c>
      <c r="J189" s="35" t="e">
        <f t="shared" si="75"/>
        <v>#DIV/0!</v>
      </c>
    </row>
    <row r="190" spans="1:12" ht="25.5">
      <c r="A190" s="90">
        <v>372</v>
      </c>
      <c r="B190" s="91"/>
      <c r="C190" s="92"/>
      <c r="D190" s="38" t="s">
        <v>241</v>
      </c>
      <c r="E190" s="39"/>
      <c r="F190" s="39">
        <f>SUM(F191)</f>
        <v>8300</v>
      </c>
      <c r="G190" s="39"/>
      <c r="H190" s="39"/>
      <c r="I190" s="40" t="e">
        <f t="shared" si="79"/>
        <v>#DIV/0!</v>
      </c>
      <c r="J190" s="40" t="e">
        <f t="shared" si="75"/>
        <v>#DIV/0!</v>
      </c>
    </row>
    <row r="191" spans="1:12" ht="25.5">
      <c r="A191" s="93">
        <v>3722</v>
      </c>
      <c r="B191" s="94"/>
      <c r="C191" s="95"/>
      <c r="D191" s="43" t="s">
        <v>255</v>
      </c>
      <c r="E191" s="44"/>
      <c r="F191" s="44">
        <v>8300</v>
      </c>
      <c r="G191" s="44"/>
      <c r="H191" s="44"/>
      <c r="I191" s="12" t="e">
        <f t="shared" si="79"/>
        <v>#DIV/0!</v>
      </c>
      <c r="J191" s="12" t="e">
        <f t="shared" si="75"/>
        <v>#DIV/0!</v>
      </c>
    </row>
    <row r="192" spans="1:12" ht="23.45" customHeight="1">
      <c r="A192" s="392" t="s">
        <v>256</v>
      </c>
      <c r="B192" s="393"/>
      <c r="C192" s="394"/>
      <c r="D192" s="364" t="s">
        <v>257</v>
      </c>
      <c r="E192" s="23">
        <f t="shared" ref="E192:H194" si="82">SUM(E193)</f>
        <v>0</v>
      </c>
      <c r="F192" s="23">
        <f t="shared" si="82"/>
        <v>0</v>
      </c>
      <c r="G192" s="23">
        <f t="shared" si="82"/>
        <v>0</v>
      </c>
      <c r="H192" s="23">
        <f t="shared" si="82"/>
        <v>0</v>
      </c>
      <c r="I192" s="24" t="e">
        <f t="shared" si="79"/>
        <v>#DIV/0!</v>
      </c>
      <c r="J192" s="24" t="e">
        <f t="shared" si="75"/>
        <v>#DIV/0!</v>
      </c>
      <c r="L192" s="129"/>
    </row>
    <row r="193" spans="1:10" ht="15" customHeight="1">
      <c r="A193" s="401" t="s">
        <v>209</v>
      </c>
      <c r="B193" s="402"/>
      <c r="C193" s="403"/>
      <c r="D193" s="130" t="s">
        <v>210</v>
      </c>
      <c r="E193" s="26">
        <f t="shared" si="82"/>
        <v>0</v>
      </c>
      <c r="F193" s="26">
        <f t="shared" si="82"/>
        <v>0</v>
      </c>
      <c r="G193" s="26">
        <f t="shared" si="82"/>
        <v>0</v>
      </c>
      <c r="H193" s="26">
        <f t="shared" si="82"/>
        <v>0</v>
      </c>
      <c r="I193" s="27" t="e">
        <f t="shared" si="79"/>
        <v>#DIV/0!</v>
      </c>
      <c r="J193" s="27" t="e">
        <f t="shared" si="75"/>
        <v>#DIV/0!</v>
      </c>
    </row>
    <row r="194" spans="1:10" ht="15" customHeight="1">
      <c r="A194" s="389">
        <v>3</v>
      </c>
      <c r="B194" s="390"/>
      <c r="C194" s="391"/>
      <c r="D194" s="110" t="s">
        <v>74</v>
      </c>
      <c r="E194" s="29">
        <f t="shared" si="82"/>
        <v>0</v>
      </c>
      <c r="F194" s="29">
        <f t="shared" si="82"/>
        <v>0</v>
      </c>
      <c r="G194" s="29">
        <f t="shared" si="82"/>
        <v>0</v>
      </c>
      <c r="H194" s="29">
        <f t="shared" si="82"/>
        <v>0</v>
      </c>
      <c r="I194" s="30" t="e">
        <f t="shared" si="79"/>
        <v>#DIV/0!</v>
      </c>
      <c r="J194" s="30" t="e">
        <f t="shared" si="75"/>
        <v>#DIV/0!</v>
      </c>
    </row>
    <row r="195" spans="1:10">
      <c r="A195" s="386">
        <v>32</v>
      </c>
      <c r="B195" s="387"/>
      <c r="C195" s="388"/>
      <c r="D195" s="111" t="s">
        <v>84</v>
      </c>
      <c r="E195" s="34">
        <f>SUM(E196+E199)</f>
        <v>0</v>
      </c>
      <c r="F195" s="34">
        <f t="shared" ref="F195:H195" si="83">SUM(F196+F199)</f>
        <v>0</v>
      </c>
      <c r="G195" s="34">
        <f t="shared" si="83"/>
        <v>0</v>
      </c>
      <c r="H195" s="34">
        <f t="shared" si="83"/>
        <v>0</v>
      </c>
      <c r="I195" s="35" t="e">
        <f t="shared" si="79"/>
        <v>#DIV/0!</v>
      </c>
      <c r="J195" s="35" t="e">
        <f t="shared" si="75"/>
        <v>#DIV/0!</v>
      </c>
    </row>
    <row r="196" spans="1:10">
      <c r="A196" s="131">
        <v>323</v>
      </c>
      <c r="B196" s="132"/>
      <c r="C196" s="133"/>
      <c r="D196" s="112" t="s">
        <v>97</v>
      </c>
      <c r="E196" s="84">
        <f>SUM(E197+E198)</f>
        <v>0</v>
      </c>
      <c r="F196" s="84">
        <f t="shared" ref="F196:H196" si="84">SUM(F197+F198)</f>
        <v>0</v>
      </c>
      <c r="G196" s="84">
        <f t="shared" si="84"/>
        <v>0</v>
      </c>
      <c r="H196" s="84">
        <f t="shared" si="84"/>
        <v>0</v>
      </c>
      <c r="I196" s="40" t="e">
        <f t="shared" si="79"/>
        <v>#DIV/0!</v>
      </c>
      <c r="J196" s="40" t="e">
        <f t="shared" si="75"/>
        <v>#DIV/0!</v>
      </c>
    </row>
    <row r="197" spans="1:10">
      <c r="A197" s="121">
        <v>3231</v>
      </c>
      <c r="B197" s="96"/>
      <c r="C197" s="97"/>
      <c r="D197" s="113" t="s">
        <v>229</v>
      </c>
      <c r="E197" s="44"/>
      <c r="F197" s="44"/>
      <c r="G197" s="44"/>
      <c r="H197" s="44"/>
      <c r="I197" s="12" t="e">
        <f t="shared" si="79"/>
        <v>#DIV/0!</v>
      </c>
      <c r="J197" s="12" t="e">
        <f t="shared" si="75"/>
        <v>#DIV/0!</v>
      </c>
    </row>
    <row r="198" spans="1:10">
      <c r="A198" s="121">
        <v>3239</v>
      </c>
      <c r="B198" s="96"/>
      <c r="C198" s="97"/>
      <c r="D198" s="113" t="s">
        <v>106</v>
      </c>
      <c r="E198" s="44"/>
      <c r="F198" s="44"/>
      <c r="G198" s="44"/>
      <c r="H198" s="44"/>
      <c r="I198" s="12" t="e">
        <f t="shared" si="79"/>
        <v>#DIV/0!</v>
      </c>
      <c r="J198" s="12" t="e">
        <f t="shared" si="75"/>
        <v>#DIV/0!</v>
      </c>
    </row>
    <row r="199" spans="1:10" ht="25.5">
      <c r="A199" s="72">
        <v>329</v>
      </c>
      <c r="B199" s="73"/>
      <c r="C199" s="74"/>
      <c r="D199" s="112" t="s">
        <v>108</v>
      </c>
      <c r="E199" s="39">
        <f>SUM(E200)</f>
        <v>0</v>
      </c>
      <c r="F199" s="39">
        <f t="shared" ref="F199:H199" si="85">SUM(F200)</f>
        <v>0</v>
      </c>
      <c r="G199" s="39">
        <f t="shared" si="85"/>
        <v>0</v>
      </c>
      <c r="H199" s="39">
        <f t="shared" si="85"/>
        <v>0</v>
      </c>
      <c r="I199" s="40" t="e">
        <f t="shared" si="79"/>
        <v>#DIV/0!</v>
      </c>
      <c r="J199" s="40" t="e">
        <f t="shared" si="75"/>
        <v>#DIV/0!</v>
      </c>
    </row>
    <row r="200" spans="1:10" ht="25.5">
      <c r="A200" s="121">
        <v>3299</v>
      </c>
      <c r="B200" s="96"/>
      <c r="C200" s="97"/>
      <c r="D200" s="113" t="s">
        <v>108</v>
      </c>
      <c r="E200" s="44"/>
      <c r="F200" s="44"/>
      <c r="G200" s="44"/>
      <c r="H200" s="44"/>
      <c r="I200" s="12" t="e">
        <f t="shared" si="79"/>
        <v>#DIV/0!</v>
      </c>
      <c r="J200" s="12" t="e">
        <f t="shared" si="75"/>
        <v>#DIV/0!</v>
      </c>
    </row>
    <row r="201" spans="1:10" ht="14.45" customHeight="1">
      <c r="A201" s="392" t="s">
        <v>258</v>
      </c>
      <c r="B201" s="393"/>
      <c r="C201" s="394"/>
      <c r="D201" s="134" t="s">
        <v>259</v>
      </c>
      <c r="E201" s="23">
        <f t="shared" ref="E201:H203" si="86">SUM(E202)</f>
        <v>0</v>
      </c>
      <c r="F201" s="59">
        <f t="shared" si="86"/>
        <v>500</v>
      </c>
      <c r="G201" s="23">
        <f t="shared" si="86"/>
        <v>0</v>
      </c>
      <c r="H201" s="59">
        <f t="shared" si="86"/>
        <v>0</v>
      </c>
      <c r="I201" s="24" t="e">
        <f t="shared" si="79"/>
        <v>#DIV/0!</v>
      </c>
      <c r="J201" s="24" t="e">
        <f t="shared" si="75"/>
        <v>#DIV/0!</v>
      </c>
    </row>
    <row r="202" spans="1:10" ht="15" customHeight="1">
      <c r="A202" s="395" t="s">
        <v>260</v>
      </c>
      <c r="B202" s="396"/>
      <c r="C202" s="397"/>
      <c r="D202" s="125" t="s">
        <v>210</v>
      </c>
      <c r="E202" s="26">
        <f t="shared" si="86"/>
        <v>0</v>
      </c>
      <c r="F202" s="26">
        <f>SUM(F203+F207)</f>
        <v>500</v>
      </c>
      <c r="G202" s="26">
        <f t="shared" si="86"/>
        <v>0</v>
      </c>
      <c r="H202" s="26">
        <f t="shared" si="86"/>
        <v>0</v>
      </c>
      <c r="I202" s="27" t="e">
        <f t="shared" si="79"/>
        <v>#DIV/0!</v>
      </c>
      <c r="J202" s="27" t="e">
        <f t="shared" si="75"/>
        <v>#DIV/0!</v>
      </c>
    </row>
    <row r="203" spans="1:10">
      <c r="A203" s="135">
        <v>3</v>
      </c>
      <c r="B203" s="105"/>
      <c r="C203" s="106"/>
      <c r="D203" s="136" t="s">
        <v>74</v>
      </c>
      <c r="E203" s="29">
        <f t="shared" si="86"/>
        <v>0</v>
      </c>
      <c r="F203" s="29">
        <f t="shared" si="86"/>
        <v>500</v>
      </c>
      <c r="G203" s="29">
        <f t="shared" si="86"/>
        <v>0</v>
      </c>
      <c r="H203" s="29">
        <f t="shared" si="86"/>
        <v>0</v>
      </c>
      <c r="I203" s="30" t="e">
        <f t="shared" si="79"/>
        <v>#DIV/0!</v>
      </c>
      <c r="J203" s="30" t="e">
        <f t="shared" si="75"/>
        <v>#DIV/0!</v>
      </c>
    </row>
    <row r="204" spans="1:10">
      <c r="A204" s="62">
        <v>321</v>
      </c>
      <c r="B204" s="63"/>
      <c r="C204" s="64"/>
      <c r="D204" s="137" t="s">
        <v>84</v>
      </c>
      <c r="E204" s="34">
        <v>0</v>
      </c>
      <c r="F204" s="34">
        <v>500</v>
      </c>
      <c r="G204" s="34"/>
      <c r="H204" s="34"/>
      <c r="I204" s="35" t="e">
        <f t="shared" si="79"/>
        <v>#DIV/0!</v>
      </c>
      <c r="J204" s="35" t="e">
        <f t="shared" si="75"/>
        <v>#DIV/0!</v>
      </c>
    </row>
    <row r="205" spans="1:10">
      <c r="A205" s="90">
        <v>323</v>
      </c>
      <c r="B205" s="91"/>
      <c r="C205" s="92"/>
      <c r="D205" s="138" t="s">
        <v>97</v>
      </c>
      <c r="E205" s="39"/>
      <c r="F205" s="39"/>
      <c r="G205" s="39"/>
      <c r="H205" s="39"/>
      <c r="I205" s="40" t="e">
        <f t="shared" si="79"/>
        <v>#DIV/0!</v>
      </c>
      <c r="J205" s="40" t="e">
        <f t="shared" si="75"/>
        <v>#DIV/0!</v>
      </c>
    </row>
    <row r="206" spans="1:10">
      <c r="A206" s="93">
        <v>3235</v>
      </c>
      <c r="B206" s="94"/>
      <c r="C206" s="95"/>
      <c r="D206" s="139" t="s">
        <v>102</v>
      </c>
      <c r="E206" s="44"/>
      <c r="F206" s="44"/>
      <c r="G206" s="44"/>
      <c r="H206" s="44"/>
      <c r="I206" s="12" t="e">
        <f t="shared" si="79"/>
        <v>#DIV/0!</v>
      </c>
      <c r="J206" s="12" t="e">
        <f t="shared" si="75"/>
        <v>#DIV/0!</v>
      </c>
    </row>
    <row r="207" spans="1:10">
      <c r="A207" s="93">
        <v>422</v>
      </c>
      <c r="B207" s="94"/>
      <c r="C207" s="95"/>
      <c r="D207" s="139" t="s">
        <v>242</v>
      </c>
      <c r="E207" s="44"/>
      <c r="F207" s="44"/>
      <c r="G207" s="44"/>
      <c r="H207" s="44"/>
      <c r="I207" s="12"/>
      <c r="J207" s="12"/>
    </row>
    <row r="208" spans="1:10" ht="25.5" customHeight="1">
      <c r="A208" s="392" t="s">
        <v>261</v>
      </c>
      <c r="B208" s="393"/>
      <c r="C208" s="394"/>
      <c r="D208" s="134" t="s">
        <v>262</v>
      </c>
      <c r="E208" s="59">
        <f>SUM(E209)</f>
        <v>0</v>
      </c>
      <c r="F208" s="59">
        <f>SUM(F209)</f>
        <v>0</v>
      </c>
      <c r="G208" s="23">
        <f>SUM(G209)</f>
        <v>0</v>
      </c>
      <c r="H208" s="140">
        <f>SUM(H209)</f>
        <v>0</v>
      </c>
      <c r="I208" s="24" t="e">
        <f t="shared" ref="I208:I221" si="87">SUM(H208/E208*100)</f>
        <v>#DIV/0!</v>
      </c>
      <c r="J208" s="24" t="e">
        <f t="shared" si="75"/>
        <v>#DIV/0!</v>
      </c>
    </row>
    <row r="209" spans="1:10" ht="25.5" customHeight="1">
      <c r="A209" s="401" t="s">
        <v>238</v>
      </c>
      <c r="B209" s="402"/>
      <c r="C209" s="403"/>
      <c r="D209" s="141" t="s">
        <v>239</v>
      </c>
      <c r="E209" s="26">
        <f>SUM(E210+E214)</f>
        <v>0</v>
      </c>
      <c r="F209" s="26"/>
      <c r="G209" s="26">
        <f>SUM(G210+G214)</f>
        <v>0</v>
      </c>
      <c r="H209" s="26"/>
      <c r="I209" s="27" t="e">
        <f t="shared" si="87"/>
        <v>#DIV/0!</v>
      </c>
      <c r="J209" s="27" t="e">
        <f t="shared" si="75"/>
        <v>#DIV/0!</v>
      </c>
    </row>
    <row r="210" spans="1:10">
      <c r="A210" s="410">
        <v>3</v>
      </c>
      <c r="B210" s="411"/>
      <c r="C210" s="412"/>
      <c r="D210" s="145" t="s">
        <v>74</v>
      </c>
      <c r="E210" s="29">
        <f>SUM(E211)</f>
        <v>0</v>
      </c>
      <c r="F210" s="29">
        <f>SUM(F211)</f>
        <v>0</v>
      </c>
      <c r="G210" s="29">
        <f>SUM(G211)</f>
        <v>0</v>
      </c>
      <c r="H210" s="29">
        <f>SUM(H211)</f>
        <v>0</v>
      </c>
      <c r="I210" s="30" t="e">
        <f t="shared" si="87"/>
        <v>#DIV/0!</v>
      </c>
      <c r="J210" s="30" t="e">
        <f t="shared" si="75"/>
        <v>#DIV/0!</v>
      </c>
    </row>
    <row r="211" spans="1:10" ht="38.25">
      <c r="A211" s="413">
        <v>37</v>
      </c>
      <c r="B211" s="414"/>
      <c r="C211" s="415"/>
      <c r="D211" s="149" t="s">
        <v>121</v>
      </c>
      <c r="E211" s="34">
        <f>SUM(E212)</f>
        <v>0</v>
      </c>
      <c r="F211" s="34">
        <f t="shared" ref="F211:H211" si="88">SUM(F212)</f>
        <v>0</v>
      </c>
      <c r="G211" s="34">
        <f t="shared" si="88"/>
        <v>0</v>
      </c>
      <c r="H211" s="34">
        <f t="shared" si="88"/>
        <v>0</v>
      </c>
      <c r="I211" s="35" t="e">
        <f t="shared" si="87"/>
        <v>#DIV/0!</v>
      </c>
      <c r="J211" s="35" t="e">
        <f t="shared" si="75"/>
        <v>#DIV/0!</v>
      </c>
    </row>
    <row r="212" spans="1:10" ht="25.5">
      <c r="A212" s="150">
        <v>372</v>
      </c>
      <c r="B212" s="151"/>
      <c r="C212" s="152"/>
      <c r="D212" s="38" t="s">
        <v>241</v>
      </c>
      <c r="E212" s="39">
        <f>SUM(E213)</f>
        <v>0</v>
      </c>
      <c r="F212" s="39">
        <f t="shared" ref="F212:H212" si="89">SUM(F213)</f>
        <v>0</v>
      </c>
      <c r="G212" s="39">
        <f t="shared" si="89"/>
        <v>0</v>
      </c>
      <c r="H212" s="39">
        <f t="shared" si="89"/>
        <v>0</v>
      </c>
      <c r="I212" s="40" t="e">
        <f t="shared" si="87"/>
        <v>#DIV/0!</v>
      </c>
      <c r="J212" s="40" t="e">
        <f t="shared" si="75"/>
        <v>#DIV/0!</v>
      </c>
    </row>
    <row r="213" spans="1:10" ht="25.5">
      <c r="A213" s="153">
        <v>3722</v>
      </c>
      <c r="B213" s="154"/>
      <c r="C213" s="155"/>
      <c r="D213" s="43" t="s">
        <v>255</v>
      </c>
      <c r="E213" s="44"/>
      <c r="F213" s="44"/>
      <c r="G213" s="44"/>
      <c r="H213" s="44"/>
      <c r="I213" s="12" t="e">
        <f t="shared" si="87"/>
        <v>#DIV/0!</v>
      </c>
      <c r="J213" s="12" t="e">
        <f t="shared" si="75"/>
        <v>#DIV/0!</v>
      </c>
    </row>
    <row r="214" spans="1:10" ht="25.5">
      <c r="A214" s="410">
        <v>4</v>
      </c>
      <c r="B214" s="411"/>
      <c r="C214" s="412"/>
      <c r="D214" s="145" t="s">
        <v>126</v>
      </c>
      <c r="E214" s="29">
        <f>SUM(E215)</f>
        <v>0</v>
      </c>
      <c r="F214" s="29">
        <f t="shared" ref="F214:H216" si="90">SUM(F215)</f>
        <v>0</v>
      </c>
      <c r="G214" s="29">
        <f t="shared" si="90"/>
        <v>0</v>
      </c>
      <c r="H214" s="29">
        <f t="shared" si="90"/>
        <v>0</v>
      </c>
      <c r="I214" s="30" t="e">
        <f t="shared" si="87"/>
        <v>#DIV/0!</v>
      </c>
      <c r="J214" s="30" t="e">
        <f t="shared" si="75"/>
        <v>#DIV/0!</v>
      </c>
    </row>
    <row r="215" spans="1:10" ht="25.5">
      <c r="A215" s="413">
        <v>42</v>
      </c>
      <c r="B215" s="414"/>
      <c r="C215" s="415"/>
      <c r="D215" s="111" t="s">
        <v>127</v>
      </c>
      <c r="E215" s="34">
        <f>SUM(E216)</f>
        <v>0</v>
      </c>
      <c r="F215" s="34">
        <f t="shared" si="90"/>
        <v>0</v>
      </c>
      <c r="G215" s="34">
        <f t="shared" si="90"/>
        <v>0</v>
      </c>
      <c r="H215" s="34">
        <f t="shared" si="90"/>
        <v>0</v>
      </c>
      <c r="I215" s="35" t="e">
        <f t="shared" si="87"/>
        <v>#DIV/0!</v>
      </c>
      <c r="J215" s="35" t="e">
        <f t="shared" si="75"/>
        <v>#DIV/0!</v>
      </c>
    </row>
    <row r="216" spans="1:10" ht="25.5">
      <c r="A216" s="150">
        <v>424</v>
      </c>
      <c r="B216" s="151"/>
      <c r="C216" s="152"/>
      <c r="D216" s="112" t="s">
        <v>135</v>
      </c>
      <c r="E216" s="39">
        <f>SUM(E217)</f>
        <v>0</v>
      </c>
      <c r="F216" s="39">
        <f t="shared" si="90"/>
        <v>0</v>
      </c>
      <c r="G216" s="39">
        <f t="shared" si="90"/>
        <v>0</v>
      </c>
      <c r="H216" s="39">
        <f t="shared" si="90"/>
        <v>0</v>
      </c>
      <c r="I216" s="40" t="e">
        <f t="shared" si="87"/>
        <v>#DIV/0!</v>
      </c>
      <c r="J216" s="40" t="e">
        <f t="shared" si="75"/>
        <v>#DIV/0!</v>
      </c>
    </row>
    <row r="217" spans="1:10">
      <c r="A217" s="153">
        <v>4241</v>
      </c>
      <c r="B217" s="154"/>
      <c r="C217" s="155"/>
      <c r="D217" s="113" t="s">
        <v>136</v>
      </c>
      <c r="E217" s="44"/>
      <c r="F217" s="44"/>
      <c r="G217" s="44"/>
      <c r="H217" s="44"/>
      <c r="I217" s="12" t="e">
        <f t="shared" si="87"/>
        <v>#DIV/0!</v>
      </c>
      <c r="J217" s="12" t="e">
        <f t="shared" si="75"/>
        <v>#DIV/0!</v>
      </c>
    </row>
    <row r="218" spans="1:10" ht="15" customHeight="1">
      <c r="A218" s="392" t="s">
        <v>263</v>
      </c>
      <c r="B218" s="393"/>
      <c r="C218" s="394"/>
      <c r="D218" s="134" t="s">
        <v>264</v>
      </c>
      <c r="E218" s="59">
        <f>SUM(E219)</f>
        <v>1138</v>
      </c>
      <c r="F218" s="23">
        <f>SUM(F219)</f>
        <v>9420</v>
      </c>
      <c r="G218" s="23" t="e">
        <f>SUM(G219)</f>
        <v>#REF!</v>
      </c>
      <c r="H218" s="59">
        <f>SUM(H219)</f>
        <v>1626</v>
      </c>
      <c r="I218" s="24">
        <f t="shared" si="87"/>
        <v>142.882249560633</v>
      </c>
      <c r="J218" s="24" t="e">
        <f t="shared" ref="J218:J287" si="91">SUM(H218/G218*100)</f>
        <v>#REF!</v>
      </c>
    </row>
    <row r="219" spans="1:10" ht="25.5" customHeight="1">
      <c r="A219" s="401" t="s">
        <v>238</v>
      </c>
      <c r="B219" s="402"/>
      <c r="C219" s="403"/>
      <c r="D219" s="141" t="s">
        <v>239</v>
      </c>
      <c r="E219" s="26">
        <f>SUM(E220)</f>
        <v>1138</v>
      </c>
      <c r="F219" s="26">
        <f t="shared" ref="F219:H219" si="92">SUM(F220+F224)</f>
        <v>9420</v>
      </c>
      <c r="G219" s="26" t="e">
        <f t="shared" si="92"/>
        <v>#REF!</v>
      </c>
      <c r="H219" s="26">
        <f t="shared" si="92"/>
        <v>1626</v>
      </c>
      <c r="I219" s="27">
        <f t="shared" si="87"/>
        <v>142.882249560633</v>
      </c>
      <c r="J219" s="27" t="e">
        <f t="shared" si="91"/>
        <v>#REF!</v>
      </c>
    </row>
    <row r="220" spans="1:10">
      <c r="A220" s="410">
        <v>3</v>
      </c>
      <c r="B220" s="411"/>
      <c r="C220" s="412"/>
      <c r="D220" s="145" t="s">
        <v>74</v>
      </c>
      <c r="E220" s="29">
        <f>SUM(E221)</f>
        <v>1138</v>
      </c>
      <c r="F220" s="29">
        <f>SUM(F221)</f>
        <v>2520</v>
      </c>
      <c r="G220" s="29" t="e">
        <f t="shared" ref="G220" si="93">SUM(G221)</f>
        <v>#REF!</v>
      </c>
      <c r="H220" s="29">
        <v>1376</v>
      </c>
      <c r="I220" s="30">
        <f t="shared" si="87"/>
        <v>120.91388400703001</v>
      </c>
      <c r="J220" s="30" t="e">
        <f t="shared" si="91"/>
        <v>#REF!</v>
      </c>
    </row>
    <row r="221" spans="1:10">
      <c r="A221" s="156">
        <v>32</v>
      </c>
      <c r="B221" s="157"/>
      <c r="C221" s="158"/>
      <c r="D221" s="159" t="s">
        <v>84</v>
      </c>
      <c r="E221" s="34">
        <v>1138</v>
      </c>
      <c r="F221" s="34">
        <f>SUM(F223)</f>
        <v>2520</v>
      </c>
      <c r="G221" s="34" t="e">
        <f t="shared" ref="G221" si="94">SUM(J222)</f>
        <v>#REF!</v>
      </c>
      <c r="H221" s="34">
        <v>0</v>
      </c>
      <c r="I221" s="35">
        <f t="shared" si="87"/>
        <v>0</v>
      </c>
      <c r="J221" s="35" t="e">
        <f t="shared" si="91"/>
        <v>#REF!</v>
      </c>
    </row>
    <row r="222" spans="1:10">
      <c r="A222" s="160">
        <v>322</v>
      </c>
      <c r="B222" s="161"/>
      <c r="C222" s="162"/>
      <c r="D222" s="111" t="s">
        <v>90</v>
      </c>
      <c r="E222" s="163">
        <v>1138</v>
      </c>
      <c r="F222" s="163">
        <v>0</v>
      </c>
      <c r="G222" s="163">
        <f t="shared" ref="G222" si="95">SUM(G223)</f>
        <v>0</v>
      </c>
      <c r="H222" s="163">
        <v>0</v>
      </c>
      <c r="I222" s="40" t="e">
        <f>SUM(#REF!/H222*100)</f>
        <v>#REF!</v>
      </c>
      <c r="J222" s="40" t="e">
        <f>SUM(#REF!/G222*100)</f>
        <v>#REF!</v>
      </c>
    </row>
    <row r="223" spans="1:10" ht="25.5">
      <c r="A223" s="164">
        <v>329</v>
      </c>
      <c r="B223" s="165"/>
      <c r="C223" s="166"/>
      <c r="D223" s="167" t="s">
        <v>108</v>
      </c>
      <c r="E223" s="44">
        <v>1138</v>
      </c>
      <c r="F223" s="44">
        <v>2520</v>
      </c>
      <c r="G223" s="44"/>
      <c r="H223" s="44">
        <v>1375.55</v>
      </c>
      <c r="I223" s="12">
        <f>SUM(H223/E223*100)</f>
        <v>120.874340949033</v>
      </c>
      <c r="J223" s="12" t="e">
        <f t="shared" si="91"/>
        <v>#DIV/0!</v>
      </c>
    </row>
    <row r="224" spans="1:10" ht="25.5">
      <c r="A224" s="142">
        <v>4</v>
      </c>
      <c r="B224" s="143"/>
      <c r="C224" s="144"/>
      <c r="D224" s="127" t="s">
        <v>126</v>
      </c>
      <c r="E224" s="29">
        <f>SUM(E225)</f>
        <v>0</v>
      </c>
      <c r="F224" s="29">
        <f t="shared" ref="F224:H224" si="96">SUM(F225)</f>
        <v>6900</v>
      </c>
      <c r="G224" s="29">
        <f t="shared" si="96"/>
        <v>0</v>
      </c>
      <c r="H224" s="29">
        <f t="shared" si="96"/>
        <v>250</v>
      </c>
      <c r="I224" s="30" t="e">
        <f>SUM(H224/E224*100)</f>
        <v>#DIV/0!</v>
      </c>
      <c r="J224" s="30" t="e">
        <f t="shared" si="91"/>
        <v>#DIV/0!</v>
      </c>
    </row>
    <row r="225" spans="1:10" ht="25.5">
      <c r="A225" s="168">
        <v>42</v>
      </c>
      <c r="B225" s="169"/>
      <c r="C225" s="170"/>
      <c r="D225" s="111" t="s">
        <v>127</v>
      </c>
      <c r="E225" s="34">
        <f>SUM(E226+E228)</f>
        <v>0</v>
      </c>
      <c r="F225" s="34">
        <f t="shared" ref="F225:H225" si="97">SUM(F226+F228)</f>
        <v>6900</v>
      </c>
      <c r="G225" s="34">
        <f t="shared" si="97"/>
        <v>0</v>
      </c>
      <c r="H225" s="34">
        <f t="shared" si="97"/>
        <v>250</v>
      </c>
      <c r="I225" s="35" t="e">
        <f>SUM(H225/E225*100)</f>
        <v>#DIV/0!</v>
      </c>
      <c r="J225" s="35" t="e">
        <f t="shared" si="91"/>
        <v>#DIV/0!</v>
      </c>
    </row>
    <row r="226" spans="1:10">
      <c r="A226" s="416">
        <v>422</v>
      </c>
      <c r="B226" s="417"/>
      <c r="C226" s="418"/>
      <c r="D226" s="112" t="s">
        <v>242</v>
      </c>
      <c r="E226" s="39">
        <f>SUM(E227)</f>
        <v>0</v>
      </c>
      <c r="F226" s="39">
        <f t="shared" ref="F226:H226" si="98">SUM(F227)</f>
        <v>0</v>
      </c>
      <c r="G226" s="39">
        <f t="shared" si="98"/>
        <v>0</v>
      </c>
      <c r="H226" s="39">
        <f t="shared" si="98"/>
        <v>0</v>
      </c>
      <c r="I226" s="40" t="e">
        <f>SUM(H226/E226*100)</f>
        <v>#DIV/0!</v>
      </c>
      <c r="J226" s="40" t="e">
        <f t="shared" si="91"/>
        <v>#DIV/0!</v>
      </c>
    </row>
    <row r="227" spans="1:10">
      <c r="A227" s="153">
        <v>4221</v>
      </c>
      <c r="B227" s="154"/>
      <c r="C227" s="155"/>
      <c r="D227" s="139" t="s">
        <v>129</v>
      </c>
      <c r="E227" s="44"/>
      <c r="F227" s="44"/>
      <c r="G227" s="171"/>
      <c r="H227" s="44"/>
      <c r="I227" s="12" t="e">
        <f>SUM(H227/E227*100)</f>
        <v>#DIV/0!</v>
      </c>
      <c r="J227" s="12" t="e">
        <f t="shared" si="91"/>
        <v>#DIV/0!</v>
      </c>
    </row>
    <row r="228" spans="1:10" ht="25.5">
      <c r="A228" s="172">
        <v>424</v>
      </c>
      <c r="B228" s="173"/>
      <c r="C228" s="174"/>
      <c r="D228" s="139" t="s">
        <v>135</v>
      </c>
      <c r="E228" s="44"/>
      <c r="F228" s="44">
        <v>6900</v>
      </c>
      <c r="G228" s="171"/>
      <c r="H228" s="44">
        <v>250</v>
      </c>
      <c r="I228" s="12"/>
      <c r="J228" s="12"/>
    </row>
    <row r="229" spans="1:10" ht="25.5" customHeight="1">
      <c r="A229" s="392" t="s">
        <v>265</v>
      </c>
      <c r="B229" s="393"/>
      <c r="C229" s="394"/>
      <c r="D229" s="134" t="s">
        <v>266</v>
      </c>
      <c r="E229" s="59">
        <f>SUM(E230+E237+E256)</f>
        <v>0</v>
      </c>
      <c r="F229" s="59">
        <f t="shared" ref="F229:H229" si="99">SUM(F230+F237+F256)</f>
        <v>392</v>
      </c>
      <c r="G229" s="59">
        <f t="shared" si="99"/>
        <v>0</v>
      </c>
      <c r="H229" s="59">
        <f t="shared" si="99"/>
        <v>0</v>
      </c>
      <c r="I229" s="24" t="e">
        <f t="shared" ref="I229:I239" si="100">SUM(H229/E229*100)</f>
        <v>#DIV/0!</v>
      </c>
      <c r="J229" s="24" t="e">
        <f t="shared" si="91"/>
        <v>#DIV/0!</v>
      </c>
    </row>
    <row r="230" spans="1:10" ht="25.5" customHeight="1">
      <c r="A230" s="401" t="s">
        <v>267</v>
      </c>
      <c r="B230" s="402"/>
      <c r="C230" s="403"/>
      <c r="D230" s="141" t="s">
        <v>268</v>
      </c>
      <c r="E230" s="26">
        <f t="shared" ref="E230:H231" si="101">SUM(E231)</f>
        <v>0</v>
      </c>
      <c r="F230" s="26">
        <f t="shared" si="101"/>
        <v>0</v>
      </c>
      <c r="G230" s="26">
        <f t="shared" si="101"/>
        <v>0</v>
      </c>
      <c r="H230" s="26">
        <f t="shared" si="101"/>
        <v>0</v>
      </c>
      <c r="I230" s="27" t="e">
        <f t="shared" si="100"/>
        <v>#DIV/0!</v>
      </c>
      <c r="J230" s="27" t="e">
        <f t="shared" si="91"/>
        <v>#DIV/0!</v>
      </c>
    </row>
    <row r="231" spans="1:10">
      <c r="A231" s="410">
        <v>3</v>
      </c>
      <c r="B231" s="411"/>
      <c r="C231" s="412"/>
      <c r="D231" s="145" t="s">
        <v>74</v>
      </c>
      <c r="E231" s="29">
        <f t="shared" si="101"/>
        <v>0</v>
      </c>
      <c r="F231" s="29">
        <f t="shared" si="101"/>
        <v>0</v>
      </c>
      <c r="G231" s="29">
        <f t="shared" si="101"/>
        <v>0</v>
      </c>
      <c r="H231" s="29">
        <f t="shared" si="101"/>
        <v>0</v>
      </c>
      <c r="I231" s="30" t="e">
        <f t="shared" si="100"/>
        <v>#DIV/0!</v>
      </c>
      <c r="J231" s="30" t="e">
        <f t="shared" si="91"/>
        <v>#DIV/0!</v>
      </c>
    </row>
    <row r="232" spans="1:10">
      <c r="A232" s="413">
        <v>32</v>
      </c>
      <c r="B232" s="414"/>
      <c r="C232" s="415"/>
      <c r="D232" s="149" t="s">
        <v>84</v>
      </c>
      <c r="E232" s="34">
        <f>SUM(E233+E235)</f>
        <v>0</v>
      </c>
      <c r="F232" s="34">
        <f t="shared" ref="F232:H232" si="102">SUM(F233+F235)</f>
        <v>0</v>
      </c>
      <c r="G232" s="34">
        <f t="shared" si="102"/>
        <v>0</v>
      </c>
      <c r="H232" s="34">
        <f t="shared" si="102"/>
        <v>0</v>
      </c>
      <c r="I232" s="35" t="e">
        <f t="shared" si="100"/>
        <v>#DIV/0!</v>
      </c>
      <c r="J232" s="35" t="e">
        <f t="shared" si="91"/>
        <v>#DIV/0!</v>
      </c>
    </row>
    <row r="233" spans="1:10">
      <c r="A233" s="150">
        <v>323</v>
      </c>
      <c r="B233" s="151"/>
      <c r="C233" s="152"/>
      <c r="D233" s="175" t="s">
        <v>97</v>
      </c>
      <c r="E233" s="39">
        <f>SUM(E234)</f>
        <v>0</v>
      </c>
      <c r="F233" s="39">
        <f t="shared" ref="F233:H233" si="103">SUM(F234)</f>
        <v>0</v>
      </c>
      <c r="G233" s="39">
        <f t="shared" si="103"/>
        <v>0</v>
      </c>
      <c r="H233" s="39">
        <f t="shared" si="103"/>
        <v>0</v>
      </c>
      <c r="I233" s="40" t="e">
        <f t="shared" si="100"/>
        <v>#DIV/0!</v>
      </c>
      <c r="J233" s="40" t="e">
        <f t="shared" si="91"/>
        <v>#DIV/0!</v>
      </c>
    </row>
    <row r="234" spans="1:10">
      <c r="A234" s="172">
        <v>3231</v>
      </c>
      <c r="B234" s="173"/>
      <c r="C234" s="174"/>
      <c r="D234" s="176" t="s">
        <v>229</v>
      </c>
      <c r="E234" s="44"/>
      <c r="F234" s="44"/>
      <c r="G234" s="171"/>
      <c r="H234" s="44"/>
      <c r="I234" s="12" t="e">
        <f t="shared" si="100"/>
        <v>#DIV/0!</v>
      </c>
      <c r="J234" s="12" t="e">
        <f t="shared" si="91"/>
        <v>#DIV/0!</v>
      </c>
    </row>
    <row r="235" spans="1:10" ht="25.5">
      <c r="A235" s="177">
        <v>329</v>
      </c>
      <c r="B235" s="178"/>
      <c r="C235" s="178"/>
      <c r="D235" s="179" t="s">
        <v>108</v>
      </c>
      <c r="E235" s="180">
        <f>SUM(E236)</f>
        <v>0</v>
      </c>
      <c r="F235" s="180">
        <f t="shared" ref="F235:H235" si="104">SUM(F236)</f>
        <v>0</v>
      </c>
      <c r="G235" s="180">
        <f t="shared" si="104"/>
        <v>0</v>
      </c>
      <c r="H235" s="180">
        <f t="shared" si="104"/>
        <v>0</v>
      </c>
      <c r="I235" s="40" t="e">
        <f t="shared" si="100"/>
        <v>#DIV/0!</v>
      </c>
      <c r="J235" s="40" t="e">
        <f t="shared" si="91"/>
        <v>#DIV/0!</v>
      </c>
    </row>
    <row r="236" spans="1:10" ht="25.5">
      <c r="A236" s="172">
        <v>3299</v>
      </c>
      <c r="B236" s="173"/>
      <c r="C236" s="174"/>
      <c r="D236" s="181" t="s">
        <v>108</v>
      </c>
      <c r="E236" s="44"/>
      <c r="F236" s="44"/>
      <c r="G236" s="171"/>
      <c r="H236" s="44"/>
      <c r="I236" s="12" t="e">
        <f t="shared" si="100"/>
        <v>#DIV/0!</v>
      </c>
      <c r="J236" s="12" t="e">
        <f t="shared" si="91"/>
        <v>#DIV/0!</v>
      </c>
    </row>
    <row r="237" spans="1:10" ht="15" customHeight="1">
      <c r="A237" s="401" t="s">
        <v>269</v>
      </c>
      <c r="B237" s="402"/>
      <c r="C237" s="403"/>
      <c r="D237" s="141" t="s">
        <v>270</v>
      </c>
      <c r="E237" s="26">
        <f>SUM(E238+E252)</f>
        <v>0</v>
      </c>
      <c r="F237" s="26">
        <f t="shared" ref="F237:H237" si="105">SUM(F238+F252)</f>
        <v>392</v>
      </c>
      <c r="G237" s="26">
        <f t="shared" si="105"/>
        <v>0</v>
      </c>
      <c r="H237" s="26">
        <f t="shared" si="105"/>
        <v>0</v>
      </c>
      <c r="I237" s="27" t="e">
        <f t="shared" si="100"/>
        <v>#DIV/0!</v>
      </c>
      <c r="J237" s="27" t="e">
        <f t="shared" si="91"/>
        <v>#DIV/0!</v>
      </c>
    </row>
    <row r="238" spans="1:10">
      <c r="A238" s="142">
        <v>3</v>
      </c>
      <c r="B238" s="143"/>
      <c r="C238" s="144"/>
      <c r="D238" s="127" t="s">
        <v>74</v>
      </c>
      <c r="E238" s="29">
        <f>SUM(E239)</f>
        <v>0</v>
      </c>
      <c r="F238" s="29">
        <f>SUM(F239+F243)</f>
        <v>392</v>
      </c>
      <c r="G238" s="29">
        <f t="shared" ref="G238" si="106">SUM(G239)</f>
        <v>0</v>
      </c>
      <c r="H238" s="29">
        <f>SUM(H239+H243)</f>
        <v>0</v>
      </c>
      <c r="I238" s="30" t="e">
        <f t="shared" si="100"/>
        <v>#DIV/0!</v>
      </c>
      <c r="J238" s="30" t="e">
        <f t="shared" si="91"/>
        <v>#DIV/0!</v>
      </c>
    </row>
    <row r="239" spans="1:10">
      <c r="A239" s="146">
        <v>31</v>
      </c>
      <c r="B239" s="147"/>
      <c r="C239" s="148"/>
      <c r="D239" s="159" t="s">
        <v>75</v>
      </c>
      <c r="E239" s="34">
        <f>SUM(E244+E246+E249)</f>
        <v>0</v>
      </c>
      <c r="F239" s="34">
        <f>SUM(F240:F242)</f>
        <v>0</v>
      </c>
      <c r="G239" s="34">
        <f t="shared" ref="G239" si="107">SUM(G244+G246+G249)</f>
        <v>0</v>
      </c>
      <c r="H239" s="34">
        <f>SUM(H240:H242)</f>
        <v>0</v>
      </c>
      <c r="I239" s="35" t="e">
        <f t="shared" si="100"/>
        <v>#DIV/0!</v>
      </c>
      <c r="J239" s="35" t="e">
        <f t="shared" si="91"/>
        <v>#DIV/0!</v>
      </c>
    </row>
    <row r="240" spans="1:10">
      <c r="A240" s="146">
        <v>311</v>
      </c>
      <c r="B240" s="147"/>
      <c r="C240" s="148"/>
      <c r="D240" s="159" t="s">
        <v>237</v>
      </c>
      <c r="E240" s="34"/>
      <c r="F240" s="34"/>
      <c r="G240" s="34"/>
      <c r="H240" s="34">
        <v>0</v>
      </c>
      <c r="I240" s="35"/>
      <c r="J240" s="35"/>
    </row>
    <row r="241" spans="1:10">
      <c r="A241" s="146">
        <v>312</v>
      </c>
      <c r="B241" s="147"/>
      <c r="C241" s="148"/>
      <c r="D241" s="159" t="s">
        <v>80</v>
      </c>
      <c r="E241" s="34"/>
      <c r="F241" s="34"/>
      <c r="G241" s="34"/>
      <c r="H241" s="34">
        <v>0</v>
      </c>
      <c r="I241" s="35"/>
      <c r="J241" s="35"/>
    </row>
    <row r="242" spans="1:10">
      <c r="A242" s="146">
        <v>313</v>
      </c>
      <c r="B242" s="147"/>
      <c r="C242" s="148"/>
      <c r="D242" s="159" t="s">
        <v>81</v>
      </c>
      <c r="E242" s="34"/>
      <c r="F242" s="34"/>
      <c r="G242" s="34"/>
      <c r="H242" s="34">
        <v>0</v>
      </c>
      <c r="I242" s="35"/>
      <c r="J242" s="35"/>
    </row>
    <row r="243" spans="1:10">
      <c r="A243" s="146">
        <v>32</v>
      </c>
      <c r="B243" s="147"/>
      <c r="C243" s="148"/>
      <c r="D243" s="159" t="s">
        <v>271</v>
      </c>
      <c r="E243" s="34"/>
      <c r="F243" s="34">
        <f>SUM(F244+F246+F249+F251)</f>
        <v>392</v>
      </c>
      <c r="G243" s="34"/>
      <c r="H243" s="34">
        <f>SUM(H244+H246+H249+H251)</f>
        <v>0</v>
      </c>
      <c r="I243" s="35"/>
      <c r="J243" s="35"/>
    </row>
    <row r="244" spans="1:10">
      <c r="A244" s="150">
        <v>321</v>
      </c>
      <c r="B244" s="151"/>
      <c r="C244" s="152"/>
      <c r="D244" s="175" t="s">
        <v>85</v>
      </c>
      <c r="E244" s="39">
        <f>SUM(E245)</f>
        <v>0</v>
      </c>
      <c r="F244" s="39"/>
      <c r="G244" s="39">
        <f t="shared" ref="G244:H244" si="108">SUM(G245)</f>
        <v>0</v>
      </c>
      <c r="H244" s="39">
        <f t="shared" si="108"/>
        <v>0</v>
      </c>
      <c r="I244" s="40" t="e">
        <f t="shared" ref="I244:I250" si="109">SUM(H244/E244*100)</f>
        <v>#DIV/0!</v>
      </c>
      <c r="J244" s="40" t="e">
        <f t="shared" si="91"/>
        <v>#DIV/0!</v>
      </c>
    </row>
    <row r="245" spans="1:10">
      <c r="A245" s="172">
        <v>3211</v>
      </c>
      <c r="B245" s="173"/>
      <c r="C245" s="174"/>
      <c r="D245" s="167" t="s">
        <v>86</v>
      </c>
      <c r="E245" s="44"/>
      <c r="F245" s="44"/>
      <c r="G245" s="171"/>
      <c r="H245" s="44">
        <v>0</v>
      </c>
      <c r="I245" s="12" t="e">
        <f t="shared" si="109"/>
        <v>#DIV/0!</v>
      </c>
      <c r="J245" s="12" t="e">
        <f t="shared" si="91"/>
        <v>#DIV/0!</v>
      </c>
    </row>
    <row r="246" spans="1:10">
      <c r="A246" s="177">
        <v>323</v>
      </c>
      <c r="B246" s="178"/>
      <c r="C246" s="182"/>
      <c r="D246" s="175" t="s">
        <v>106</v>
      </c>
      <c r="E246" s="39">
        <f>SUM(E247+E248)</f>
        <v>0</v>
      </c>
      <c r="F246" s="39">
        <v>392</v>
      </c>
      <c r="G246" s="39">
        <f t="shared" ref="G246" si="110">SUM(G247+G248)</f>
        <v>0</v>
      </c>
      <c r="H246" s="39">
        <f>SUM(H247:H248)</f>
        <v>0</v>
      </c>
      <c r="I246" s="40" t="e">
        <f t="shared" si="109"/>
        <v>#DIV/0!</v>
      </c>
      <c r="J246" s="40" t="e">
        <f t="shared" si="91"/>
        <v>#DIV/0!</v>
      </c>
    </row>
    <row r="247" spans="1:10" ht="25.5">
      <c r="A247" s="172">
        <v>3221</v>
      </c>
      <c r="B247" s="173"/>
      <c r="C247" s="174"/>
      <c r="D247" s="167" t="s">
        <v>227</v>
      </c>
      <c r="E247" s="44">
        <v>0</v>
      </c>
      <c r="F247" s="44"/>
      <c r="G247" s="171"/>
      <c r="H247" s="44"/>
      <c r="I247" s="12" t="e">
        <f t="shared" si="109"/>
        <v>#DIV/0!</v>
      </c>
      <c r="J247" s="12" t="e">
        <f t="shared" si="91"/>
        <v>#DIV/0!</v>
      </c>
    </row>
    <row r="248" spans="1:10">
      <c r="A248" s="172">
        <v>3225</v>
      </c>
      <c r="B248" s="173"/>
      <c r="C248" s="174"/>
      <c r="D248" s="167" t="s">
        <v>228</v>
      </c>
      <c r="E248" s="44"/>
      <c r="F248" s="44"/>
      <c r="G248" s="171"/>
      <c r="H248" s="44">
        <v>0</v>
      </c>
      <c r="I248" s="12" t="e">
        <f t="shared" si="109"/>
        <v>#DIV/0!</v>
      </c>
      <c r="J248" s="12" t="e">
        <f t="shared" si="91"/>
        <v>#DIV/0!</v>
      </c>
    </row>
    <row r="249" spans="1:10">
      <c r="A249" s="177">
        <v>323</v>
      </c>
      <c r="B249" s="178"/>
      <c r="C249" s="182"/>
      <c r="D249" s="175" t="s">
        <v>97</v>
      </c>
      <c r="E249" s="39">
        <f>SUM(E250)</f>
        <v>0</v>
      </c>
      <c r="F249" s="39">
        <f>SUM(F250)</f>
        <v>0</v>
      </c>
      <c r="G249" s="39">
        <f t="shared" ref="G249:H249" si="111">SUM(G250)</f>
        <v>0</v>
      </c>
      <c r="H249" s="39">
        <f t="shared" si="111"/>
        <v>0</v>
      </c>
      <c r="I249" s="40" t="e">
        <f t="shared" si="109"/>
        <v>#DIV/0!</v>
      </c>
      <c r="J249" s="40" t="e">
        <f t="shared" si="91"/>
        <v>#DIV/0!</v>
      </c>
    </row>
    <row r="250" spans="1:10">
      <c r="A250" s="172">
        <v>3239</v>
      </c>
      <c r="B250" s="173"/>
      <c r="C250" s="174"/>
      <c r="D250" s="167" t="s">
        <v>106</v>
      </c>
      <c r="E250" s="44">
        <v>0</v>
      </c>
      <c r="F250" s="44"/>
      <c r="G250" s="171"/>
      <c r="H250" s="44"/>
      <c r="I250" s="12" t="e">
        <f t="shared" si="109"/>
        <v>#DIV/0!</v>
      </c>
      <c r="J250" s="12" t="e">
        <f t="shared" si="91"/>
        <v>#DIV/0!</v>
      </c>
    </row>
    <row r="251" spans="1:10" ht="25.5">
      <c r="A251" s="172">
        <v>329</v>
      </c>
      <c r="B251" s="173"/>
      <c r="C251" s="174"/>
      <c r="D251" s="167" t="s">
        <v>108</v>
      </c>
      <c r="E251" s="44"/>
      <c r="F251" s="44"/>
      <c r="G251" s="171"/>
      <c r="H251" s="44">
        <v>0</v>
      </c>
      <c r="I251" s="12"/>
      <c r="J251" s="12"/>
    </row>
    <row r="252" spans="1:10" ht="25.5">
      <c r="A252" s="410">
        <v>4</v>
      </c>
      <c r="B252" s="411"/>
      <c r="C252" s="412"/>
      <c r="D252" s="145" t="s">
        <v>126</v>
      </c>
      <c r="E252" s="29">
        <f>SUM(E253)</f>
        <v>0</v>
      </c>
      <c r="F252" s="29">
        <f t="shared" ref="F252:H254" si="112">SUM(F253)</f>
        <v>0</v>
      </c>
      <c r="G252" s="29">
        <f t="shared" si="112"/>
        <v>0</v>
      </c>
      <c r="H252" s="29">
        <f t="shared" si="112"/>
        <v>0</v>
      </c>
      <c r="I252" s="30" t="e">
        <f t="shared" ref="I252:I263" si="113">SUM(H252/E252*100)</f>
        <v>#DIV/0!</v>
      </c>
      <c r="J252" s="30" t="e">
        <f t="shared" si="91"/>
        <v>#DIV/0!</v>
      </c>
    </row>
    <row r="253" spans="1:10" ht="25.5">
      <c r="A253" s="413">
        <v>42</v>
      </c>
      <c r="B253" s="414"/>
      <c r="C253" s="415"/>
      <c r="D253" s="111" t="s">
        <v>127</v>
      </c>
      <c r="E253" s="34">
        <f>SUM(E254)</f>
        <v>0</v>
      </c>
      <c r="F253" s="34">
        <f t="shared" si="112"/>
        <v>0</v>
      </c>
      <c r="G253" s="34">
        <f t="shared" si="112"/>
        <v>0</v>
      </c>
      <c r="H253" s="34">
        <f t="shared" si="112"/>
        <v>0</v>
      </c>
      <c r="I253" s="35" t="e">
        <f t="shared" si="113"/>
        <v>#DIV/0!</v>
      </c>
      <c r="J253" s="35" t="e">
        <f t="shared" si="91"/>
        <v>#DIV/0!</v>
      </c>
    </row>
    <row r="254" spans="1:10">
      <c r="A254" s="150">
        <v>422</v>
      </c>
      <c r="B254" s="151"/>
      <c r="C254" s="152"/>
      <c r="D254" s="138" t="s">
        <v>242</v>
      </c>
      <c r="E254" s="39"/>
      <c r="F254" s="39"/>
      <c r="G254" s="39">
        <f t="shared" si="112"/>
        <v>0</v>
      </c>
      <c r="H254" s="39"/>
      <c r="I254" s="40" t="e">
        <f t="shared" si="113"/>
        <v>#DIV/0!</v>
      </c>
      <c r="J254" s="40" t="e">
        <f t="shared" si="91"/>
        <v>#DIV/0!</v>
      </c>
    </row>
    <row r="255" spans="1:10">
      <c r="A255" s="153">
        <v>4221</v>
      </c>
      <c r="B255" s="154"/>
      <c r="C255" s="155"/>
      <c r="D255" s="139" t="s">
        <v>129</v>
      </c>
      <c r="E255" s="44"/>
      <c r="F255" s="44"/>
      <c r="G255" s="171"/>
      <c r="H255" s="44"/>
      <c r="I255" s="12" t="e">
        <f t="shared" si="113"/>
        <v>#DIV/0!</v>
      </c>
      <c r="J255" s="12" t="e">
        <f t="shared" si="91"/>
        <v>#DIV/0!</v>
      </c>
    </row>
    <row r="256" spans="1:10" ht="25.5" customHeight="1">
      <c r="A256" s="401" t="s">
        <v>272</v>
      </c>
      <c r="B256" s="402"/>
      <c r="C256" s="403"/>
      <c r="D256" s="141" t="s">
        <v>273</v>
      </c>
      <c r="E256" s="26">
        <f>SUM(E257+E266)</f>
        <v>0</v>
      </c>
      <c r="F256" s="26">
        <f t="shared" ref="F256:H256" si="114">SUM(F257+F266)</f>
        <v>0</v>
      </c>
      <c r="G256" s="26">
        <f t="shared" si="114"/>
        <v>0</v>
      </c>
      <c r="H256" s="26">
        <f t="shared" si="114"/>
        <v>0</v>
      </c>
      <c r="I256" s="27" t="e">
        <f t="shared" si="113"/>
        <v>#DIV/0!</v>
      </c>
      <c r="J256" s="27" t="e">
        <f t="shared" si="91"/>
        <v>#DIV/0!</v>
      </c>
    </row>
    <row r="257" spans="1:12">
      <c r="A257" s="142">
        <v>3</v>
      </c>
      <c r="B257" s="143"/>
      <c r="C257" s="144"/>
      <c r="D257" s="127" t="s">
        <v>74</v>
      </c>
      <c r="E257" s="29">
        <f>SUM(E258)</f>
        <v>0</v>
      </c>
      <c r="F257" s="29">
        <f t="shared" ref="F257:H257" si="115">SUM(F258)</f>
        <v>0</v>
      </c>
      <c r="G257" s="29">
        <f t="shared" si="115"/>
        <v>0</v>
      </c>
      <c r="H257" s="29">
        <f t="shared" si="115"/>
        <v>0</v>
      </c>
      <c r="I257" s="30" t="e">
        <f t="shared" si="113"/>
        <v>#DIV/0!</v>
      </c>
      <c r="J257" s="30" t="e">
        <f t="shared" si="91"/>
        <v>#DIV/0!</v>
      </c>
    </row>
    <row r="258" spans="1:12">
      <c r="A258" s="146">
        <v>32</v>
      </c>
      <c r="B258" s="147"/>
      <c r="C258" s="148"/>
      <c r="D258" s="159" t="s">
        <v>84</v>
      </c>
      <c r="E258" s="34">
        <f>SUM(E259+E261+E263)</f>
        <v>0</v>
      </c>
      <c r="F258" s="34">
        <f t="shared" ref="F258:H258" si="116">SUM(F259+F261+F263)</f>
        <v>0</v>
      </c>
      <c r="G258" s="34">
        <f t="shared" si="116"/>
        <v>0</v>
      </c>
      <c r="H258" s="34">
        <f t="shared" si="116"/>
        <v>0</v>
      </c>
      <c r="I258" s="35" t="e">
        <f t="shared" si="113"/>
        <v>#DIV/0!</v>
      </c>
      <c r="J258" s="35" t="e">
        <f t="shared" si="91"/>
        <v>#DIV/0!</v>
      </c>
    </row>
    <row r="259" spans="1:12">
      <c r="A259" s="150">
        <v>321</v>
      </c>
      <c r="B259" s="151"/>
      <c r="C259" s="152"/>
      <c r="D259" s="175" t="s">
        <v>85</v>
      </c>
      <c r="E259" s="39">
        <f>SUM(E260)</f>
        <v>0</v>
      </c>
      <c r="F259" s="39">
        <f t="shared" ref="F259:H259" si="117">SUM(F260)</f>
        <v>0</v>
      </c>
      <c r="G259" s="39">
        <f t="shared" si="117"/>
        <v>0</v>
      </c>
      <c r="H259" s="39">
        <f t="shared" si="117"/>
        <v>0</v>
      </c>
      <c r="I259" s="40" t="e">
        <f t="shared" si="113"/>
        <v>#DIV/0!</v>
      </c>
      <c r="J259" s="40" t="e">
        <f t="shared" si="91"/>
        <v>#DIV/0!</v>
      </c>
    </row>
    <row r="260" spans="1:12">
      <c r="A260" s="172">
        <v>3211</v>
      </c>
      <c r="B260" s="173"/>
      <c r="C260" s="174"/>
      <c r="D260" s="167" t="s">
        <v>86</v>
      </c>
      <c r="E260" s="44"/>
      <c r="F260" s="44"/>
      <c r="G260" s="171"/>
      <c r="H260" s="44"/>
      <c r="I260" s="12" t="e">
        <f t="shared" si="113"/>
        <v>#DIV/0!</v>
      </c>
      <c r="J260" s="12" t="e">
        <f t="shared" si="91"/>
        <v>#DIV/0!</v>
      </c>
    </row>
    <row r="261" spans="1:12">
      <c r="A261" s="177">
        <v>322</v>
      </c>
      <c r="B261" s="178"/>
      <c r="C261" s="182"/>
      <c r="D261" s="175" t="s">
        <v>90</v>
      </c>
      <c r="E261" s="39">
        <f>SUM(E262+E263)</f>
        <v>0</v>
      </c>
      <c r="F261" s="39">
        <f t="shared" ref="F261:H261" si="118">SUM(F262+F263)</f>
        <v>0</v>
      </c>
      <c r="G261" s="39">
        <f t="shared" si="118"/>
        <v>0</v>
      </c>
      <c r="H261" s="39">
        <f t="shared" si="118"/>
        <v>0</v>
      </c>
      <c r="I261" s="40" t="e">
        <f t="shared" si="113"/>
        <v>#DIV/0!</v>
      </c>
      <c r="J261" s="40" t="e">
        <f t="shared" si="91"/>
        <v>#DIV/0!</v>
      </c>
    </row>
    <row r="262" spans="1:12" ht="25.5">
      <c r="A262" s="172">
        <v>3221</v>
      </c>
      <c r="B262" s="173"/>
      <c r="C262" s="174"/>
      <c r="D262" s="167" t="s">
        <v>227</v>
      </c>
      <c r="E262" s="44"/>
      <c r="F262" s="44"/>
      <c r="G262" s="171"/>
      <c r="H262" s="44"/>
      <c r="I262" s="12" t="e">
        <f t="shared" si="113"/>
        <v>#DIV/0!</v>
      </c>
      <c r="J262" s="12" t="e">
        <f t="shared" si="91"/>
        <v>#DIV/0!</v>
      </c>
    </row>
    <row r="263" spans="1:12">
      <c r="A263" s="172">
        <v>3225</v>
      </c>
      <c r="B263" s="173"/>
      <c r="C263" s="174"/>
      <c r="D263" s="167" t="s">
        <v>228</v>
      </c>
      <c r="E263" s="44"/>
      <c r="F263" s="44"/>
      <c r="G263" s="171"/>
      <c r="H263" s="44"/>
      <c r="I263" s="12" t="e">
        <f t="shared" si="113"/>
        <v>#DIV/0!</v>
      </c>
      <c r="J263" s="12" t="e">
        <f t="shared" si="91"/>
        <v>#DIV/0!</v>
      </c>
    </row>
    <row r="264" spans="1:12">
      <c r="A264" s="177">
        <v>323</v>
      </c>
      <c r="B264" s="178"/>
      <c r="C264" s="182"/>
      <c r="D264" s="175" t="s">
        <v>97</v>
      </c>
      <c r="E264" s="183">
        <f>SUM(E265)</f>
        <v>0</v>
      </c>
      <c r="F264" s="183">
        <f t="shared" ref="F264:H264" si="119">SUM(F265)</f>
        <v>0</v>
      </c>
      <c r="G264" s="183">
        <f t="shared" si="119"/>
        <v>0</v>
      </c>
      <c r="H264" s="183">
        <f t="shared" si="119"/>
        <v>0</v>
      </c>
      <c r="I264" s="40" t="e">
        <f>SUM(H264/F264*100)</f>
        <v>#DIV/0!</v>
      </c>
      <c r="J264" s="40" t="e">
        <f t="shared" si="91"/>
        <v>#DIV/0!</v>
      </c>
    </row>
    <row r="265" spans="1:12">
      <c r="A265" s="172">
        <v>3239</v>
      </c>
      <c r="B265" s="173"/>
      <c r="C265" s="174"/>
      <c r="D265" s="167" t="s">
        <v>106</v>
      </c>
      <c r="E265" s="44"/>
      <c r="F265" s="44"/>
      <c r="G265" s="171"/>
      <c r="H265" s="44"/>
      <c r="I265" s="12" t="e">
        <f t="shared" ref="I265:I298" si="120">SUM(H265/E265*100)</f>
        <v>#DIV/0!</v>
      </c>
      <c r="J265" s="12" t="e">
        <f t="shared" si="91"/>
        <v>#DIV/0!</v>
      </c>
    </row>
    <row r="266" spans="1:12" ht="25.5">
      <c r="A266" s="410">
        <v>4</v>
      </c>
      <c r="B266" s="411"/>
      <c r="C266" s="412"/>
      <c r="D266" s="145" t="s">
        <v>126</v>
      </c>
      <c r="E266" s="29">
        <f>SUM(E267)</f>
        <v>0</v>
      </c>
      <c r="F266" s="29">
        <f t="shared" ref="F266:H268" si="121">SUM(F267)</f>
        <v>0</v>
      </c>
      <c r="G266" s="29">
        <f t="shared" si="121"/>
        <v>0</v>
      </c>
      <c r="H266" s="29">
        <f t="shared" si="121"/>
        <v>0</v>
      </c>
      <c r="I266" s="30" t="e">
        <f t="shared" si="120"/>
        <v>#DIV/0!</v>
      </c>
      <c r="J266" s="30" t="e">
        <f t="shared" si="91"/>
        <v>#DIV/0!</v>
      </c>
    </row>
    <row r="267" spans="1:12" ht="25.5">
      <c r="A267" s="413">
        <v>42</v>
      </c>
      <c r="B267" s="414"/>
      <c r="C267" s="415"/>
      <c r="D267" s="111" t="s">
        <v>127</v>
      </c>
      <c r="E267" s="34">
        <f>SUM(E268)</f>
        <v>0</v>
      </c>
      <c r="F267" s="34">
        <f t="shared" si="121"/>
        <v>0</v>
      </c>
      <c r="G267" s="34">
        <f t="shared" si="121"/>
        <v>0</v>
      </c>
      <c r="H267" s="34">
        <f t="shared" si="121"/>
        <v>0</v>
      </c>
      <c r="I267" s="35" t="e">
        <f t="shared" si="120"/>
        <v>#DIV/0!</v>
      </c>
      <c r="J267" s="35" t="e">
        <f t="shared" si="91"/>
        <v>#DIV/0!</v>
      </c>
    </row>
    <row r="268" spans="1:12">
      <c r="A268" s="150">
        <v>422</v>
      </c>
      <c r="B268" s="151"/>
      <c r="C268" s="152"/>
      <c r="D268" s="138" t="s">
        <v>242</v>
      </c>
      <c r="E268" s="39">
        <f>SUM(E269)</f>
        <v>0</v>
      </c>
      <c r="F268" s="39">
        <f t="shared" si="121"/>
        <v>0</v>
      </c>
      <c r="G268" s="39">
        <f t="shared" si="121"/>
        <v>0</v>
      </c>
      <c r="H268" s="39">
        <f t="shared" si="121"/>
        <v>0</v>
      </c>
      <c r="I268" s="40" t="e">
        <f t="shared" si="120"/>
        <v>#DIV/0!</v>
      </c>
      <c r="J268" s="40" t="e">
        <f t="shared" si="91"/>
        <v>#DIV/0!</v>
      </c>
    </row>
    <row r="269" spans="1:12">
      <c r="A269" s="153">
        <v>4221</v>
      </c>
      <c r="B269" s="154"/>
      <c r="C269" s="155"/>
      <c r="D269" s="139" t="s">
        <v>129</v>
      </c>
      <c r="E269" s="44"/>
      <c r="F269" s="44"/>
      <c r="G269" s="171"/>
      <c r="H269" s="44"/>
      <c r="I269" s="12" t="e">
        <f t="shared" si="120"/>
        <v>#DIV/0!</v>
      </c>
      <c r="J269" s="12" t="e">
        <f t="shared" si="91"/>
        <v>#DIV/0!</v>
      </c>
    </row>
    <row r="270" spans="1:12" ht="25.5" customHeight="1">
      <c r="A270" s="392" t="s">
        <v>274</v>
      </c>
      <c r="B270" s="393"/>
      <c r="C270" s="394"/>
      <c r="D270" s="134" t="s">
        <v>275</v>
      </c>
      <c r="E270" s="23">
        <f>SUM(E271+E284+E299)</f>
        <v>0</v>
      </c>
      <c r="F270" s="23">
        <f>SUM(F271+F284+F299)</f>
        <v>0</v>
      </c>
      <c r="G270" s="23">
        <f t="shared" ref="G270:H270" si="122">SUM(G271+G284)</f>
        <v>0</v>
      </c>
      <c r="H270" s="23">
        <f t="shared" si="122"/>
        <v>0</v>
      </c>
      <c r="I270" s="24" t="e">
        <f t="shared" si="120"/>
        <v>#DIV/0!</v>
      </c>
      <c r="J270" s="24" t="e">
        <f t="shared" si="91"/>
        <v>#DIV/0!</v>
      </c>
    </row>
    <row r="271" spans="1:12" ht="25.5" customHeight="1">
      <c r="A271" s="401" t="s">
        <v>276</v>
      </c>
      <c r="B271" s="402"/>
      <c r="C271" s="403"/>
      <c r="D271" s="141" t="s">
        <v>277</v>
      </c>
      <c r="E271" s="26">
        <f>SUM(E272)</f>
        <v>0</v>
      </c>
      <c r="F271" s="26">
        <f t="shared" ref="F271:H271" si="123">SUM(F272)</f>
        <v>0</v>
      </c>
      <c r="G271" s="26">
        <f t="shared" si="123"/>
        <v>0</v>
      </c>
      <c r="H271" s="26">
        <f t="shared" si="123"/>
        <v>0</v>
      </c>
      <c r="I271" s="27" t="e">
        <f t="shared" si="120"/>
        <v>#DIV/0!</v>
      </c>
      <c r="J271" s="27" t="e">
        <f t="shared" si="91"/>
        <v>#DIV/0!</v>
      </c>
      <c r="L271" s="3"/>
    </row>
    <row r="272" spans="1:12">
      <c r="A272" s="142">
        <v>3</v>
      </c>
      <c r="B272" s="143"/>
      <c r="C272" s="144"/>
      <c r="D272" s="127" t="s">
        <v>74</v>
      </c>
      <c r="E272" s="29">
        <f>SUM(E273+E281)</f>
        <v>0</v>
      </c>
      <c r="F272" s="29">
        <f t="shared" ref="F272:H272" si="124">SUM(F273+F281)</f>
        <v>0</v>
      </c>
      <c r="G272" s="29">
        <f t="shared" si="124"/>
        <v>0</v>
      </c>
      <c r="H272" s="29">
        <f t="shared" si="124"/>
        <v>0</v>
      </c>
      <c r="I272" s="30" t="e">
        <f t="shared" si="120"/>
        <v>#DIV/0!</v>
      </c>
      <c r="J272" s="30" t="e">
        <f t="shared" si="91"/>
        <v>#DIV/0!</v>
      </c>
    </row>
    <row r="273" spans="1:12">
      <c r="A273" s="146">
        <v>32</v>
      </c>
      <c r="B273" s="147"/>
      <c r="C273" s="148"/>
      <c r="D273" s="159" t="s">
        <v>84</v>
      </c>
      <c r="E273" s="34">
        <f>SUM(E274+E276+E279)</f>
        <v>0</v>
      </c>
      <c r="F273" s="34">
        <f t="shared" ref="F273:H273" si="125">SUM(F274+F276+F279)</f>
        <v>0</v>
      </c>
      <c r="G273" s="34">
        <f t="shared" si="125"/>
        <v>0</v>
      </c>
      <c r="H273" s="34">
        <f t="shared" si="125"/>
        <v>0</v>
      </c>
      <c r="I273" s="35" t="e">
        <f t="shared" si="120"/>
        <v>#DIV/0!</v>
      </c>
      <c r="J273" s="35" t="e">
        <f t="shared" si="91"/>
        <v>#DIV/0!</v>
      </c>
    </row>
    <row r="274" spans="1:12">
      <c r="A274" s="150">
        <v>321</v>
      </c>
      <c r="B274" s="151"/>
      <c r="C274" s="152"/>
      <c r="D274" s="175" t="s">
        <v>85</v>
      </c>
      <c r="E274" s="39">
        <f>SUM(E275)</f>
        <v>0</v>
      </c>
      <c r="F274" s="39">
        <f t="shared" ref="F274:H274" si="126">SUM(F275)</f>
        <v>0</v>
      </c>
      <c r="G274" s="39">
        <f t="shared" si="126"/>
        <v>0</v>
      </c>
      <c r="H274" s="39">
        <f t="shared" si="126"/>
        <v>0</v>
      </c>
      <c r="I274" s="40" t="e">
        <f t="shared" si="120"/>
        <v>#DIV/0!</v>
      </c>
      <c r="J274" s="40" t="e">
        <f t="shared" si="91"/>
        <v>#DIV/0!</v>
      </c>
    </row>
    <row r="275" spans="1:12">
      <c r="A275" s="172">
        <v>3211</v>
      </c>
      <c r="B275" s="173"/>
      <c r="C275" s="174"/>
      <c r="D275" s="167" t="s">
        <v>86</v>
      </c>
      <c r="E275" s="44"/>
      <c r="F275" s="44"/>
      <c r="G275" s="171"/>
      <c r="H275" s="44"/>
      <c r="I275" s="12" t="e">
        <f t="shared" si="120"/>
        <v>#DIV/0!</v>
      </c>
      <c r="J275" s="12" t="e">
        <f t="shared" si="91"/>
        <v>#DIV/0!</v>
      </c>
    </row>
    <row r="276" spans="1:12">
      <c r="A276" s="177">
        <v>322</v>
      </c>
      <c r="B276" s="178"/>
      <c r="C276" s="182"/>
      <c r="D276" s="175" t="s">
        <v>90</v>
      </c>
      <c r="E276" s="39">
        <f>SUM(E277+E278)</f>
        <v>0</v>
      </c>
      <c r="F276" s="39">
        <f t="shared" ref="F276:H276" si="127">SUM(F277+F278)</f>
        <v>0</v>
      </c>
      <c r="G276" s="39">
        <f t="shared" si="127"/>
        <v>0</v>
      </c>
      <c r="H276" s="39">
        <f t="shared" si="127"/>
        <v>0</v>
      </c>
      <c r="I276" s="40" t="e">
        <f t="shared" si="120"/>
        <v>#DIV/0!</v>
      </c>
      <c r="J276" s="40" t="e">
        <f t="shared" si="91"/>
        <v>#DIV/0!</v>
      </c>
    </row>
    <row r="277" spans="1:12" ht="25.5">
      <c r="A277" s="172">
        <v>3221</v>
      </c>
      <c r="B277" s="173"/>
      <c r="C277" s="174"/>
      <c r="D277" s="167" t="s">
        <v>227</v>
      </c>
      <c r="E277" s="44"/>
      <c r="F277" s="44"/>
      <c r="G277" s="171"/>
      <c r="H277" s="44"/>
      <c r="I277" s="12" t="e">
        <f t="shared" si="120"/>
        <v>#DIV/0!</v>
      </c>
      <c r="J277" s="12" t="e">
        <f t="shared" si="91"/>
        <v>#DIV/0!</v>
      </c>
    </row>
    <row r="278" spans="1:12">
      <c r="A278" s="172">
        <v>3225</v>
      </c>
      <c r="B278" s="173"/>
      <c r="C278" s="174"/>
      <c r="D278" s="167" t="s">
        <v>228</v>
      </c>
      <c r="E278" s="44"/>
      <c r="F278" s="44"/>
      <c r="G278" s="171"/>
      <c r="H278" s="44"/>
      <c r="I278" s="12" t="e">
        <f t="shared" si="120"/>
        <v>#DIV/0!</v>
      </c>
      <c r="J278" s="12" t="e">
        <f t="shared" si="91"/>
        <v>#DIV/0!</v>
      </c>
    </row>
    <row r="279" spans="1:12">
      <c r="A279" s="177">
        <v>323</v>
      </c>
      <c r="B279" s="178"/>
      <c r="C279" s="182"/>
      <c r="D279" s="175" t="s">
        <v>97</v>
      </c>
      <c r="E279" s="39">
        <f>SUM(E280)</f>
        <v>0</v>
      </c>
      <c r="F279" s="39">
        <f t="shared" ref="F279:H279" si="128">SUM(F280)</f>
        <v>0</v>
      </c>
      <c r="G279" s="39">
        <f t="shared" si="128"/>
        <v>0</v>
      </c>
      <c r="H279" s="39">
        <f t="shared" si="128"/>
        <v>0</v>
      </c>
      <c r="I279" s="40" t="e">
        <f t="shared" si="120"/>
        <v>#DIV/0!</v>
      </c>
      <c r="J279" s="40" t="e">
        <f t="shared" si="91"/>
        <v>#DIV/0!</v>
      </c>
    </row>
    <row r="280" spans="1:12">
      <c r="A280" s="172">
        <v>3239</v>
      </c>
      <c r="B280" s="173"/>
      <c r="C280" s="174"/>
      <c r="D280" s="167" t="s">
        <v>106</v>
      </c>
      <c r="E280" s="44"/>
      <c r="F280" s="44"/>
      <c r="G280" s="171"/>
      <c r="H280" s="44"/>
      <c r="I280" s="12" t="e">
        <f t="shared" si="120"/>
        <v>#DIV/0!</v>
      </c>
      <c r="J280" s="12" t="e">
        <f t="shared" si="91"/>
        <v>#DIV/0!</v>
      </c>
      <c r="L280" s="1"/>
    </row>
    <row r="281" spans="1:12">
      <c r="A281" s="413">
        <v>34</v>
      </c>
      <c r="B281" s="414"/>
      <c r="C281" s="415"/>
      <c r="D281" s="149" t="s">
        <v>115</v>
      </c>
      <c r="E281" s="34">
        <f>SUM(E282)</f>
        <v>0</v>
      </c>
      <c r="F281" s="34">
        <f t="shared" ref="F281:H282" si="129">SUM(F282)</f>
        <v>0</v>
      </c>
      <c r="G281" s="34">
        <f t="shared" si="129"/>
        <v>0</v>
      </c>
      <c r="H281" s="34">
        <f t="shared" si="129"/>
        <v>0</v>
      </c>
      <c r="I281" s="35" t="e">
        <f t="shared" si="120"/>
        <v>#DIV/0!</v>
      </c>
      <c r="J281" s="35" t="e">
        <f t="shared" si="91"/>
        <v>#DIV/0!</v>
      </c>
    </row>
    <row r="282" spans="1:12">
      <c r="A282" s="416">
        <v>343</v>
      </c>
      <c r="B282" s="417"/>
      <c r="C282" s="418"/>
      <c r="D282" s="179" t="s">
        <v>116</v>
      </c>
      <c r="E282" s="39">
        <f>SUM(E283)</f>
        <v>0</v>
      </c>
      <c r="F282" s="39">
        <f t="shared" si="129"/>
        <v>0</v>
      </c>
      <c r="G282" s="39">
        <f t="shared" si="129"/>
        <v>0</v>
      </c>
      <c r="H282" s="39">
        <f t="shared" si="129"/>
        <v>0</v>
      </c>
      <c r="I282" s="40" t="e">
        <f t="shared" si="120"/>
        <v>#DIV/0!</v>
      </c>
      <c r="J282" s="40" t="e">
        <f t="shared" si="91"/>
        <v>#DIV/0!</v>
      </c>
    </row>
    <row r="283" spans="1:12">
      <c r="A283" s="153">
        <v>3433</v>
      </c>
      <c r="B283" s="154"/>
      <c r="C283" s="155"/>
      <c r="D283" s="167" t="s">
        <v>119</v>
      </c>
      <c r="E283" s="44"/>
      <c r="F283" s="44"/>
      <c r="G283" s="171"/>
      <c r="H283" s="44"/>
      <c r="I283" s="12" t="e">
        <f t="shared" si="120"/>
        <v>#DIV/0!</v>
      </c>
      <c r="J283" s="12" t="e">
        <f t="shared" si="91"/>
        <v>#DIV/0!</v>
      </c>
    </row>
    <row r="284" spans="1:12" ht="25.5" customHeight="1">
      <c r="A284" s="401" t="s">
        <v>278</v>
      </c>
      <c r="B284" s="402"/>
      <c r="C284" s="403"/>
      <c r="D284" s="141" t="s">
        <v>279</v>
      </c>
      <c r="E284" s="26">
        <f>SUM(E293)</f>
        <v>0</v>
      </c>
      <c r="F284" s="26">
        <f t="shared" ref="F284:H284" si="130">SUM(F293)</f>
        <v>0</v>
      </c>
      <c r="G284" s="26">
        <f t="shared" si="130"/>
        <v>0</v>
      </c>
      <c r="H284" s="26">
        <f t="shared" si="130"/>
        <v>0</v>
      </c>
      <c r="I284" s="27" t="e">
        <f t="shared" si="120"/>
        <v>#DIV/0!</v>
      </c>
      <c r="J284" s="27" t="e">
        <f t="shared" si="91"/>
        <v>#DIV/0!</v>
      </c>
    </row>
    <row r="285" spans="1:12">
      <c r="A285" s="142">
        <v>3</v>
      </c>
      <c r="B285" s="143"/>
      <c r="C285" s="144"/>
      <c r="D285" s="127" t="s">
        <v>74</v>
      </c>
      <c r="E285" s="29">
        <f>SUM(E286+E296)</f>
        <v>0</v>
      </c>
      <c r="F285" s="29">
        <f t="shared" ref="F285:H285" si="131">SUM(F286+F296)</f>
        <v>0</v>
      </c>
      <c r="G285" s="29">
        <f t="shared" si="131"/>
        <v>0</v>
      </c>
      <c r="H285" s="29">
        <f t="shared" si="131"/>
        <v>0</v>
      </c>
      <c r="I285" s="30" t="e">
        <f t="shared" si="120"/>
        <v>#DIV/0!</v>
      </c>
      <c r="J285" s="30" t="e">
        <f t="shared" si="91"/>
        <v>#DIV/0!</v>
      </c>
    </row>
    <row r="286" spans="1:12">
      <c r="A286" s="146">
        <v>32</v>
      </c>
      <c r="B286" s="147"/>
      <c r="C286" s="148"/>
      <c r="D286" s="159" t="s">
        <v>84</v>
      </c>
      <c r="E286" s="34">
        <f>SUM(E287+E289+E292)</f>
        <v>0</v>
      </c>
      <c r="F286" s="34">
        <f t="shared" ref="F286:H286" si="132">SUM(F287+F289+F292)</f>
        <v>0</v>
      </c>
      <c r="G286" s="34">
        <f t="shared" si="132"/>
        <v>0</v>
      </c>
      <c r="H286" s="34">
        <f t="shared" si="132"/>
        <v>0</v>
      </c>
      <c r="I286" s="35" t="e">
        <f t="shared" si="120"/>
        <v>#DIV/0!</v>
      </c>
      <c r="J286" s="35" t="e">
        <f t="shared" si="91"/>
        <v>#DIV/0!</v>
      </c>
    </row>
    <row r="287" spans="1:12">
      <c r="A287" s="150">
        <v>321</v>
      </c>
      <c r="B287" s="151"/>
      <c r="C287" s="152"/>
      <c r="D287" s="175" t="s">
        <v>85</v>
      </c>
      <c r="E287" s="39">
        <f>SUM(E288)</f>
        <v>0</v>
      </c>
      <c r="F287" s="39">
        <f t="shared" ref="F287:H287" si="133">SUM(F288)</f>
        <v>0</v>
      </c>
      <c r="G287" s="39">
        <f t="shared" si="133"/>
        <v>0</v>
      </c>
      <c r="H287" s="39">
        <f t="shared" si="133"/>
        <v>0</v>
      </c>
      <c r="I287" s="40" t="e">
        <f t="shared" si="120"/>
        <v>#DIV/0!</v>
      </c>
      <c r="J287" s="40" t="e">
        <f t="shared" si="91"/>
        <v>#DIV/0!</v>
      </c>
    </row>
    <row r="288" spans="1:12">
      <c r="A288" s="172">
        <v>3211</v>
      </c>
      <c r="B288" s="173"/>
      <c r="C288" s="174"/>
      <c r="D288" s="167" t="s">
        <v>86</v>
      </c>
      <c r="E288" s="44"/>
      <c r="F288" s="44"/>
      <c r="G288" s="171"/>
      <c r="H288" s="44"/>
      <c r="I288" s="12" t="e">
        <f t="shared" si="120"/>
        <v>#DIV/0!</v>
      </c>
      <c r="J288" s="12" t="e">
        <f t="shared" ref="J288:J355" si="134">SUM(H288/G288*100)</f>
        <v>#DIV/0!</v>
      </c>
    </row>
    <row r="289" spans="1:10">
      <c r="A289" s="177">
        <v>322</v>
      </c>
      <c r="B289" s="178"/>
      <c r="C289" s="182"/>
      <c r="D289" s="175" t="s">
        <v>90</v>
      </c>
      <c r="E289" s="39">
        <f>SUM(E290+E291)</f>
        <v>0</v>
      </c>
      <c r="F289" s="39">
        <f t="shared" ref="F289:H289" si="135">SUM(F290+F291)</f>
        <v>0</v>
      </c>
      <c r="G289" s="39">
        <f t="shared" si="135"/>
        <v>0</v>
      </c>
      <c r="H289" s="39">
        <f t="shared" si="135"/>
        <v>0</v>
      </c>
      <c r="I289" s="40" t="e">
        <f t="shared" si="120"/>
        <v>#DIV/0!</v>
      </c>
      <c r="J289" s="40" t="e">
        <f t="shared" si="134"/>
        <v>#DIV/0!</v>
      </c>
    </row>
    <row r="290" spans="1:10" ht="25.5">
      <c r="A290" s="172">
        <v>3221</v>
      </c>
      <c r="B290" s="173"/>
      <c r="C290" s="174"/>
      <c r="D290" s="167" t="s">
        <v>227</v>
      </c>
      <c r="E290" s="44"/>
      <c r="F290" s="44"/>
      <c r="G290" s="171"/>
      <c r="H290" s="44"/>
      <c r="I290" s="12" t="e">
        <f t="shared" si="120"/>
        <v>#DIV/0!</v>
      </c>
      <c r="J290" s="12" t="e">
        <f t="shared" si="134"/>
        <v>#DIV/0!</v>
      </c>
    </row>
    <row r="291" spans="1:10">
      <c r="A291" s="172">
        <v>3225</v>
      </c>
      <c r="B291" s="173"/>
      <c r="C291" s="174"/>
      <c r="D291" s="167" t="s">
        <v>228</v>
      </c>
      <c r="E291" s="44"/>
      <c r="F291" s="44"/>
      <c r="G291" s="171"/>
      <c r="H291" s="44"/>
      <c r="I291" s="12" t="e">
        <f t="shared" si="120"/>
        <v>#DIV/0!</v>
      </c>
      <c r="J291" s="12" t="e">
        <f t="shared" si="134"/>
        <v>#DIV/0!</v>
      </c>
    </row>
    <row r="292" spans="1:10">
      <c r="A292" s="177">
        <v>323</v>
      </c>
      <c r="B292" s="178"/>
      <c r="C292" s="182"/>
      <c r="D292" s="175" t="s">
        <v>97</v>
      </c>
      <c r="E292" s="39">
        <f>SUM(E293)</f>
        <v>0</v>
      </c>
      <c r="F292" s="39">
        <f t="shared" ref="F292:H294" si="136">SUM(F293)</f>
        <v>0</v>
      </c>
      <c r="G292" s="39">
        <f t="shared" si="136"/>
        <v>0</v>
      </c>
      <c r="H292" s="39">
        <f t="shared" si="136"/>
        <v>0</v>
      </c>
      <c r="I292" s="40" t="e">
        <f t="shared" si="120"/>
        <v>#DIV/0!</v>
      </c>
      <c r="J292" s="40" t="e">
        <f t="shared" si="134"/>
        <v>#DIV/0!</v>
      </c>
    </row>
    <row r="293" spans="1:10">
      <c r="A293" s="172">
        <v>3239</v>
      </c>
      <c r="B293" s="173"/>
      <c r="C293" s="174"/>
      <c r="D293" s="167" t="s">
        <v>106</v>
      </c>
      <c r="E293" s="44"/>
      <c r="F293" s="44"/>
      <c r="G293" s="171"/>
      <c r="H293" s="44"/>
      <c r="I293" s="12" t="e">
        <f t="shared" si="120"/>
        <v>#DIV/0!</v>
      </c>
      <c r="J293" s="12" t="e">
        <f t="shared" si="134"/>
        <v>#DIV/0!</v>
      </c>
    </row>
    <row r="294" spans="1:10" ht="25.5">
      <c r="A294" s="172">
        <v>329</v>
      </c>
      <c r="B294" s="173"/>
      <c r="C294" s="174"/>
      <c r="D294" s="167" t="s">
        <v>108</v>
      </c>
      <c r="E294" s="39">
        <f>SUM(E295)</f>
        <v>0</v>
      </c>
      <c r="F294" s="39">
        <f t="shared" si="136"/>
        <v>0</v>
      </c>
      <c r="G294" s="39">
        <f t="shared" si="136"/>
        <v>0</v>
      </c>
      <c r="H294" s="39">
        <f t="shared" si="136"/>
        <v>0</v>
      </c>
      <c r="I294" s="40" t="e">
        <f t="shared" ref="I294" si="137">SUM(H294/E294*100)</f>
        <v>#DIV/0!</v>
      </c>
      <c r="J294" s="40" t="e">
        <f t="shared" ref="J294" si="138">SUM(H294/G294*100)</f>
        <v>#DIV/0!</v>
      </c>
    </row>
    <row r="295" spans="1:10" ht="25.5">
      <c r="A295" s="172">
        <v>3299</v>
      </c>
      <c r="B295" s="173"/>
      <c r="C295" s="174"/>
      <c r="D295" s="167" t="s">
        <v>108</v>
      </c>
      <c r="E295" s="44"/>
      <c r="F295" s="44"/>
      <c r="G295" s="171"/>
      <c r="H295" s="44"/>
      <c r="I295" s="12"/>
      <c r="J295" s="12"/>
    </row>
    <row r="296" spans="1:10">
      <c r="A296" s="413">
        <v>34</v>
      </c>
      <c r="B296" s="414"/>
      <c r="C296" s="415"/>
      <c r="D296" s="149" t="s">
        <v>115</v>
      </c>
      <c r="E296" s="34">
        <f>SUM(E297)</f>
        <v>0</v>
      </c>
      <c r="F296" s="34">
        <f t="shared" ref="F296:H297" si="139">SUM(F297)</f>
        <v>0</v>
      </c>
      <c r="G296" s="34">
        <f t="shared" si="139"/>
        <v>0</v>
      </c>
      <c r="H296" s="34">
        <f t="shared" si="139"/>
        <v>0</v>
      </c>
      <c r="I296" s="35" t="e">
        <f t="shared" si="120"/>
        <v>#DIV/0!</v>
      </c>
      <c r="J296" s="35" t="e">
        <f t="shared" si="134"/>
        <v>#DIV/0!</v>
      </c>
    </row>
    <row r="297" spans="1:10">
      <c r="A297" s="416">
        <v>343</v>
      </c>
      <c r="B297" s="417"/>
      <c r="C297" s="418"/>
      <c r="D297" s="179" t="s">
        <v>116</v>
      </c>
      <c r="E297" s="39">
        <f>SUM(E298)</f>
        <v>0</v>
      </c>
      <c r="F297" s="39">
        <f t="shared" si="139"/>
        <v>0</v>
      </c>
      <c r="G297" s="39">
        <f t="shared" si="139"/>
        <v>0</v>
      </c>
      <c r="H297" s="39">
        <f t="shared" si="139"/>
        <v>0</v>
      </c>
      <c r="I297" s="40" t="e">
        <f t="shared" si="120"/>
        <v>#DIV/0!</v>
      </c>
      <c r="J297" s="40" t="e">
        <f t="shared" si="134"/>
        <v>#DIV/0!</v>
      </c>
    </row>
    <row r="298" spans="1:10">
      <c r="A298" s="153">
        <v>3433</v>
      </c>
      <c r="B298" s="154"/>
      <c r="C298" s="155"/>
      <c r="D298" s="167" t="s">
        <v>119</v>
      </c>
      <c r="E298" s="44"/>
      <c r="F298" s="44"/>
      <c r="G298" s="171"/>
      <c r="H298" s="44"/>
      <c r="I298" s="12" t="e">
        <f t="shared" si="120"/>
        <v>#DIV/0!</v>
      </c>
      <c r="J298" s="12" t="e">
        <f t="shared" si="134"/>
        <v>#DIV/0!</v>
      </c>
    </row>
    <row r="299" spans="1:10" ht="24" customHeight="1">
      <c r="A299" s="401" t="s">
        <v>280</v>
      </c>
      <c r="B299" s="402"/>
      <c r="C299" s="403"/>
      <c r="D299" s="141" t="s">
        <v>281</v>
      </c>
      <c r="E299" s="26">
        <f>SUM(E309)</f>
        <v>0</v>
      </c>
      <c r="F299" s="26">
        <f>SUM(F300)</f>
        <v>0</v>
      </c>
      <c r="G299" s="26">
        <f t="shared" ref="G299:H299" si="140">SUM(G309)</f>
        <v>0</v>
      </c>
      <c r="H299" s="26">
        <f t="shared" si="140"/>
        <v>0</v>
      </c>
      <c r="I299" s="27" t="e">
        <f t="shared" ref="I299:I301" si="141">SUM(H299/E299*100)</f>
        <v>#DIV/0!</v>
      </c>
      <c r="J299" s="27" t="e">
        <f t="shared" ref="J299:J301" si="142">SUM(H299/G299*100)</f>
        <v>#DIV/0!</v>
      </c>
    </row>
    <row r="300" spans="1:10" ht="25.5">
      <c r="A300" s="413">
        <v>42</v>
      </c>
      <c r="B300" s="414"/>
      <c r="C300" s="415"/>
      <c r="D300" s="111" t="s">
        <v>127</v>
      </c>
      <c r="E300" s="34">
        <f>SUM(E301)</f>
        <v>0</v>
      </c>
      <c r="F300" s="34">
        <f t="shared" ref="F300:H300" si="143">SUM(F301)</f>
        <v>0</v>
      </c>
      <c r="G300" s="34">
        <f t="shared" si="143"/>
        <v>0</v>
      </c>
      <c r="H300" s="34">
        <f t="shared" si="143"/>
        <v>0</v>
      </c>
      <c r="I300" s="35" t="e">
        <f t="shared" si="141"/>
        <v>#DIV/0!</v>
      </c>
      <c r="J300" s="35" t="e">
        <f t="shared" si="142"/>
        <v>#DIV/0!</v>
      </c>
    </row>
    <row r="301" spans="1:10">
      <c r="A301" s="150">
        <v>421</v>
      </c>
      <c r="B301" s="151"/>
      <c r="C301" s="152"/>
      <c r="D301" s="138" t="s">
        <v>139</v>
      </c>
      <c r="E301" s="39"/>
      <c r="F301" s="39">
        <v>0</v>
      </c>
      <c r="G301" s="39">
        <f>SUM(G303)</f>
        <v>0</v>
      </c>
      <c r="H301" s="39">
        <v>0</v>
      </c>
      <c r="I301" s="40" t="e">
        <f t="shared" si="141"/>
        <v>#DIV/0!</v>
      </c>
      <c r="J301" s="40" t="e">
        <f t="shared" si="142"/>
        <v>#DIV/0!</v>
      </c>
    </row>
    <row r="302" spans="1:10">
      <c r="A302" s="150">
        <v>4211</v>
      </c>
      <c r="B302" s="151"/>
      <c r="C302" s="152"/>
      <c r="D302" s="138" t="s">
        <v>282</v>
      </c>
      <c r="E302" s="39"/>
      <c r="F302" s="39">
        <v>0</v>
      </c>
      <c r="G302" s="39"/>
      <c r="H302" s="39">
        <v>0</v>
      </c>
      <c r="I302" s="40"/>
      <c r="J302" s="40"/>
    </row>
    <row r="303" spans="1:10" ht="25.5" customHeight="1">
      <c r="A303" s="392" t="s">
        <v>283</v>
      </c>
      <c r="B303" s="393"/>
      <c r="C303" s="394"/>
      <c r="D303" s="134" t="s">
        <v>284</v>
      </c>
      <c r="E303" s="59">
        <f t="shared" ref="E303:H307" si="144">SUM(E304)</f>
        <v>0</v>
      </c>
      <c r="F303" s="59">
        <f>SUM(F304)</f>
        <v>23500</v>
      </c>
      <c r="G303" s="59">
        <f t="shared" si="144"/>
        <v>0</v>
      </c>
      <c r="H303" s="59">
        <f t="shared" si="144"/>
        <v>10335.43</v>
      </c>
      <c r="I303" s="24" t="e">
        <f t="shared" ref="I303:I334" si="145">SUM(H303/E303*100)</f>
        <v>#DIV/0!</v>
      </c>
      <c r="J303" s="24" t="e">
        <f t="shared" si="134"/>
        <v>#DIV/0!</v>
      </c>
    </row>
    <row r="304" spans="1:10" ht="25.5">
      <c r="A304" s="401" t="s">
        <v>285</v>
      </c>
      <c r="B304" s="402"/>
      <c r="C304" s="403"/>
      <c r="D304" s="141" t="s">
        <v>239</v>
      </c>
      <c r="E304" s="26">
        <f t="shared" si="144"/>
        <v>0</v>
      </c>
      <c r="F304" s="26">
        <f t="shared" si="144"/>
        <v>23500</v>
      </c>
      <c r="G304" s="26">
        <f t="shared" si="144"/>
        <v>0</v>
      </c>
      <c r="H304" s="26">
        <f>SUM(H305)</f>
        <v>10335.43</v>
      </c>
      <c r="I304" s="27" t="e">
        <f t="shared" si="145"/>
        <v>#DIV/0!</v>
      </c>
      <c r="J304" s="27" t="e">
        <f t="shared" si="134"/>
        <v>#DIV/0!</v>
      </c>
    </row>
    <row r="305" spans="1:12">
      <c r="A305" s="410">
        <v>3</v>
      </c>
      <c r="B305" s="411"/>
      <c r="C305" s="412"/>
      <c r="D305" s="145" t="s">
        <v>74</v>
      </c>
      <c r="E305" s="29">
        <f t="shared" si="144"/>
        <v>0</v>
      </c>
      <c r="F305" s="29">
        <f t="shared" si="144"/>
        <v>23500</v>
      </c>
      <c r="G305" s="29">
        <f t="shared" si="144"/>
        <v>0</v>
      </c>
      <c r="H305" s="29">
        <f>SUM(H306)</f>
        <v>10335.43</v>
      </c>
      <c r="I305" s="30" t="e">
        <f t="shared" si="145"/>
        <v>#DIV/0!</v>
      </c>
      <c r="J305" s="30" t="e">
        <f t="shared" si="134"/>
        <v>#DIV/0!</v>
      </c>
    </row>
    <row r="306" spans="1:12">
      <c r="A306" s="413">
        <v>32</v>
      </c>
      <c r="B306" s="414"/>
      <c r="C306" s="415"/>
      <c r="D306" s="149" t="s">
        <v>84</v>
      </c>
      <c r="E306" s="34">
        <f>SUM(E307)</f>
        <v>0</v>
      </c>
      <c r="F306" s="34">
        <f t="shared" si="144"/>
        <v>23500</v>
      </c>
      <c r="G306" s="34">
        <f t="shared" si="144"/>
        <v>0</v>
      </c>
      <c r="H306" s="34">
        <f t="shared" si="144"/>
        <v>10335.43</v>
      </c>
      <c r="I306" s="35" t="e">
        <f t="shared" si="145"/>
        <v>#DIV/0!</v>
      </c>
      <c r="J306" s="35" t="e">
        <f t="shared" si="134"/>
        <v>#DIV/0!</v>
      </c>
    </row>
    <row r="307" spans="1:12">
      <c r="A307" s="150">
        <v>322</v>
      </c>
      <c r="B307" s="151"/>
      <c r="C307" s="152"/>
      <c r="D307" s="175" t="s">
        <v>90</v>
      </c>
      <c r="E307" s="39">
        <f>SUM(E308)</f>
        <v>0</v>
      </c>
      <c r="F307" s="39">
        <v>23500</v>
      </c>
      <c r="G307" s="39">
        <f t="shared" si="144"/>
        <v>0</v>
      </c>
      <c r="H307" s="39">
        <v>10335.43</v>
      </c>
      <c r="I307" s="40" t="e">
        <f t="shared" si="145"/>
        <v>#DIV/0!</v>
      </c>
      <c r="J307" s="40" t="e">
        <f t="shared" si="134"/>
        <v>#DIV/0!</v>
      </c>
    </row>
    <row r="308" spans="1:12">
      <c r="A308" s="153">
        <v>3222</v>
      </c>
      <c r="B308" s="154"/>
      <c r="C308" s="155"/>
      <c r="D308" s="167" t="s">
        <v>92</v>
      </c>
      <c r="E308" s="44">
        <v>0</v>
      </c>
      <c r="F308" s="44">
        <v>0</v>
      </c>
      <c r="G308" s="171"/>
      <c r="H308" s="44"/>
      <c r="I308" s="12" t="e">
        <f t="shared" si="145"/>
        <v>#DIV/0!</v>
      </c>
      <c r="J308" s="12" t="e">
        <f t="shared" si="134"/>
        <v>#DIV/0!</v>
      </c>
    </row>
    <row r="309" spans="1:12" ht="38.25" customHeight="1">
      <c r="A309" s="392" t="s">
        <v>286</v>
      </c>
      <c r="B309" s="393"/>
      <c r="C309" s="394"/>
      <c r="D309" s="134" t="s">
        <v>287</v>
      </c>
      <c r="E309" s="23">
        <f>SUM(E310)</f>
        <v>0</v>
      </c>
      <c r="F309" s="23">
        <f>SUM(F310)</f>
        <v>108</v>
      </c>
      <c r="G309" s="23">
        <f t="shared" ref="G309:H309" si="146">SUM(G310)</f>
        <v>0</v>
      </c>
      <c r="H309" s="23">
        <f t="shared" si="146"/>
        <v>0</v>
      </c>
      <c r="I309" s="24" t="e">
        <f t="shared" si="145"/>
        <v>#DIV/0!</v>
      </c>
      <c r="J309" s="24" t="e">
        <f t="shared" si="134"/>
        <v>#DIV/0!</v>
      </c>
    </row>
    <row r="310" spans="1:12" ht="25.5">
      <c r="A310" s="119" t="s">
        <v>288</v>
      </c>
      <c r="B310" s="120" t="s">
        <v>289</v>
      </c>
      <c r="C310" s="184"/>
      <c r="D310" s="185" t="s">
        <v>239</v>
      </c>
      <c r="E310" s="26">
        <f>SUM(E311)</f>
        <v>0</v>
      </c>
      <c r="F310" s="26">
        <f t="shared" ref="F310:H313" si="147">SUM(F311)</f>
        <v>108</v>
      </c>
      <c r="G310" s="26">
        <f t="shared" si="147"/>
        <v>0</v>
      </c>
      <c r="H310" s="26">
        <f t="shared" si="147"/>
        <v>0</v>
      </c>
      <c r="I310" s="27" t="e">
        <f t="shared" si="145"/>
        <v>#DIV/0!</v>
      </c>
      <c r="J310" s="27" t="e">
        <f t="shared" si="134"/>
        <v>#DIV/0!</v>
      </c>
      <c r="L310" s="1"/>
    </row>
    <row r="311" spans="1:12">
      <c r="A311" s="410">
        <v>3</v>
      </c>
      <c r="B311" s="411"/>
      <c r="C311" s="412"/>
      <c r="D311" s="145" t="s">
        <v>74</v>
      </c>
      <c r="E311" s="29">
        <f>SUM(E312)</f>
        <v>0</v>
      </c>
      <c r="F311" s="29">
        <f t="shared" si="147"/>
        <v>108</v>
      </c>
      <c r="G311" s="29">
        <f t="shared" si="147"/>
        <v>0</v>
      </c>
      <c r="H311" s="29">
        <f t="shared" si="147"/>
        <v>0</v>
      </c>
      <c r="I311" s="30" t="e">
        <f t="shared" si="145"/>
        <v>#DIV/0!</v>
      </c>
      <c r="J311" s="30" t="e">
        <f t="shared" si="134"/>
        <v>#DIV/0!</v>
      </c>
    </row>
    <row r="312" spans="1:12">
      <c r="A312" s="413">
        <v>38</v>
      </c>
      <c r="B312" s="414"/>
      <c r="C312" s="415"/>
      <c r="D312" s="149" t="s">
        <v>124</v>
      </c>
      <c r="E312" s="34">
        <f>SUM(E313)</f>
        <v>0</v>
      </c>
      <c r="F312" s="34">
        <f t="shared" si="147"/>
        <v>108</v>
      </c>
      <c r="G312" s="34">
        <f t="shared" si="147"/>
        <v>0</v>
      </c>
      <c r="H312" s="34">
        <f t="shared" si="147"/>
        <v>0</v>
      </c>
      <c r="I312" s="35" t="e">
        <f t="shared" si="145"/>
        <v>#DIV/0!</v>
      </c>
      <c r="J312" s="35" t="e">
        <f t="shared" si="134"/>
        <v>#DIV/0!</v>
      </c>
    </row>
    <row r="313" spans="1:12">
      <c r="A313" s="150">
        <v>381</v>
      </c>
      <c r="B313" s="151"/>
      <c r="C313" s="152"/>
      <c r="D313" s="175" t="s">
        <v>58</v>
      </c>
      <c r="E313" s="39">
        <f>SUM(E314)</f>
        <v>0</v>
      </c>
      <c r="F313" s="39">
        <v>108</v>
      </c>
      <c r="G313" s="39">
        <f t="shared" si="147"/>
        <v>0</v>
      </c>
      <c r="H313" s="39">
        <f t="shared" si="147"/>
        <v>0</v>
      </c>
      <c r="I313" s="40" t="e">
        <f t="shared" si="145"/>
        <v>#DIV/0!</v>
      </c>
      <c r="J313" s="40" t="e">
        <f t="shared" si="134"/>
        <v>#DIV/0!</v>
      </c>
    </row>
    <row r="314" spans="1:12">
      <c r="A314" s="153">
        <v>3812</v>
      </c>
      <c r="B314" s="154"/>
      <c r="C314" s="155"/>
      <c r="D314" s="167" t="s">
        <v>125</v>
      </c>
      <c r="E314" s="44">
        <v>0</v>
      </c>
      <c r="F314" s="44">
        <v>108</v>
      </c>
      <c r="G314" s="44"/>
      <c r="H314" s="44"/>
      <c r="I314" s="12" t="e">
        <f t="shared" si="145"/>
        <v>#DIV/0!</v>
      </c>
      <c r="J314" s="12" t="e">
        <f t="shared" si="134"/>
        <v>#DIV/0!</v>
      </c>
    </row>
    <row r="315" spans="1:12" ht="15" customHeight="1">
      <c r="A315" s="392" t="s">
        <v>290</v>
      </c>
      <c r="B315" s="393"/>
      <c r="C315" s="394"/>
      <c r="D315" s="134" t="s">
        <v>291</v>
      </c>
      <c r="E315" s="23">
        <f>SUM(E316+E323+E328)</f>
        <v>0</v>
      </c>
      <c r="F315" s="23">
        <f t="shared" ref="F315:H315" si="148">SUM(F316+F323+F328)</f>
        <v>0</v>
      </c>
      <c r="G315" s="23">
        <f t="shared" si="148"/>
        <v>0</v>
      </c>
      <c r="H315" s="23">
        <f t="shared" si="148"/>
        <v>0</v>
      </c>
      <c r="I315" s="24" t="e">
        <f t="shared" si="145"/>
        <v>#DIV/0!</v>
      </c>
      <c r="J315" s="24" t="e">
        <f t="shared" si="134"/>
        <v>#DIV/0!</v>
      </c>
    </row>
    <row r="316" spans="1:12" ht="15" customHeight="1">
      <c r="A316" s="401" t="s">
        <v>209</v>
      </c>
      <c r="B316" s="402"/>
      <c r="C316" s="403"/>
      <c r="D316" s="141" t="s">
        <v>210</v>
      </c>
      <c r="E316" s="26">
        <f t="shared" ref="E316:H317" si="149">SUM(E317)</f>
        <v>0</v>
      </c>
      <c r="F316" s="26">
        <f t="shared" si="149"/>
        <v>0</v>
      </c>
      <c r="G316" s="26">
        <f t="shared" si="149"/>
        <v>0</v>
      </c>
      <c r="H316" s="26">
        <f t="shared" si="149"/>
        <v>0</v>
      </c>
      <c r="I316" s="27" t="e">
        <f t="shared" si="145"/>
        <v>#DIV/0!</v>
      </c>
      <c r="J316" s="27" t="e">
        <f t="shared" si="134"/>
        <v>#DIV/0!</v>
      </c>
    </row>
    <row r="317" spans="1:12">
      <c r="A317" s="52">
        <v>3</v>
      </c>
      <c r="B317" s="53"/>
      <c r="C317" s="54"/>
      <c r="D317" s="54" t="s">
        <v>74</v>
      </c>
      <c r="E317" s="29">
        <f>SUM(E318)</f>
        <v>0</v>
      </c>
      <c r="F317" s="29">
        <f t="shared" si="149"/>
        <v>0</v>
      </c>
      <c r="G317" s="29">
        <f t="shared" si="149"/>
        <v>0</v>
      </c>
      <c r="H317" s="29">
        <f>SUM(H318+H324)</f>
        <v>0</v>
      </c>
      <c r="I317" s="30" t="e">
        <f t="shared" si="145"/>
        <v>#DIV/0!</v>
      </c>
      <c r="J317" s="30" t="e">
        <f t="shared" si="134"/>
        <v>#DIV/0!</v>
      </c>
    </row>
    <row r="318" spans="1:12">
      <c r="A318" s="31">
        <v>31</v>
      </c>
      <c r="B318" s="32"/>
      <c r="C318" s="33"/>
      <c r="D318" s="33" t="s">
        <v>75</v>
      </c>
      <c r="E318" s="34">
        <f>SUM(E319+E321)</f>
        <v>0</v>
      </c>
      <c r="F318" s="34">
        <f t="shared" ref="F318:H318" si="150">SUM(F319+F321)</f>
        <v>0</v>
      </c>
      <c r="G318" s="34">
        <f t="shared" si="150"/>
        <v>0</v>
      </c>
      <c r="H318" s="34">
        <f t="shared" si="150"/>
        <v>0</v>
      </c>
      <c r="I318" s="35" t="e">
        <f t="shared" si="145"/>
        <v>#DIV/0!</v>
      </c>
      <c r="J318" s="35" t="e">
        <f t="shared" si="134"/>
        <v>#DIV/0!</v>
      </c>
    </row>
    <row r="319" spans="1:12">
      <c r="A319" s="36">
        <v>311</v>
      </c>
      <c r="B319" s="37"/>
      <c r="C319" s="38"/>
      <c r="D319" s="38" t="s">
        <v>211</v>
      </c>
      <c r="E319" s="39">
        <f>SUM(E320)</f>
        <v>0</v>
      </c>
      <c r="F319" s="39">
        <f t="shared" ref="F319:H319" si="151">SUM(F320)</f>
        <v>0</v>
      </c>
      <c r="G319" s="39">
        <f t="shared" si="151"/>
        <v>0</v>
      </c>
      <c r="H319" s="39">
        <f t="shared" si="151"/>
        <v>0</v>
      </c>
      <c r="I319" s="40" t="e">
        <f t="shared" si="145"/>
        <v>#DIV/0!</v>
      </c>
      <c r="J319" s="40" t="e">
        <f t="shared" si="134"/>
        <v>#DIV/0!</v>
      </c>
    </row>
    <row r="320" spans="1:12">
      <c r="A320" s="41">
        <v>3111</v>
      </c>
      <c r="B320" s="42"/>
      <c r="C320" s="43"/>
      <c r="D320" s="43" t="s">
        <v>77</v>
      </c>
      <c r="E320" s="44"/>
      <c r="F320" s="44"/>
      <c r="G320" s="44"/>
      <c r="H320" s="44"/>
      <c r="I320" s="12" t="e">
        <f t="shared" si="145"/>
        <v>#DIV/0!</v>
      </c>
      <c r="J320" s="12" t="e">
        <f t="shared" si="134"/>
        <v>#DIV/0!</v>
      </c>
    </row>
    <row r="321" spans="1:12">
      <c r="A321" s="36">
        <v>312</v>
      </c>
      <c r="B321" s="37"/>
      <c r="C321" s="38"/>
      <c r="D321" s="38" t="s">
        <v>80</v>
      </c>
      <c r="E321" s="39">
        <f>SUM(E322)</f>
        <v>0</v>
      </c>
      <c r="F321" s="39">
        <f t="shared" ref="F321:H321" si="152">SUM(F322)</f>
        <v>0</v>
      </c>
      <c r="G321" s="39">
        <f t="shared" si="152"/>
        <v>0</v>
      </c>
      <c r="H321" s="39">
        <f t="shared" si="152"/>
        <v>0</v>
      </c>
      <c r="I321" s="186" t="e">
        <f t="shared" si="145"/>
        <v>#DIV/0!</v>
      </c>
      <c r="J321" s="186" t="e">
        <f t="shared" si="134"/>
        <v>#DIV/0!</v>
      </c>
    </row>
    <row r="322" spans="1:12">
      <c r="A322" s="41">
        <v>3121</v>
      </c>
      <c r="B322" s="42"/>
      <c r="C322" s="43"/>
      <c r="D322" s="43" t="s">
        <v>80</v>
      </c>
      <c r="E322" s="44"/>
      <c r="F322" s="44"/>
      <c r="G322" s="44"/>
      <c r="H322" s="44"/>
      <c r="I322" s="12" t="e">
        <f t="shared" si="145"/>
        <v>#DIV/0!</v>
      </c>
      <c r="J322" s="12" t="e">
        <f t="shared" si="134"/>
        <v>#DIV/0!</v>
      </c>
    </row>
    <row r="323" spans="1:12" ht="25.5" customHeight="1">
      <c r="A323" s="401" t="s">
        <v>267</v>
      </c>
      <c r="B323" s="402"/>
      <c r="C323" s="403"/>
      <c r="D323" s="141" t="s">
        <v>268</v>
      </c>
      <c r="E323" s="26">
        <f t="shared" ref="E323:H326" si="153">SUM(E324)</f>
        <v>0</v>
      </c>
      <c r="F323" s="26">
        <f t="shared" si="153"/>
        <v>0</v>
      </c>
      <c r="G323" s="26">
        <f t="shared" si="153"/>
        <v>0</v>
      </c>
      <c r="H323" s="26">
        <f t="shared" si="153"/>
        <v>0</v>
      </c>
      <c r="I323" s="27" t="e">
        <f t="shared" si="145"/>
        <v>#DIV/0!</v>
      </c>
      <c r="J323" s="27" t="e">
        <f t="shared" si="134"/>
        <v>#DIV/0!</v>
      </c>
    </row>
    <row r="324" spans="1:12">
      <c r="A324" s="410">
        <v>3</v>
      </c>
      <c r="B324" s="411"/>
      <c r="C324" s="412"/>
      <c r="D324" s="145" t="s">
        <v>74</v>
      </c>
      <c r="E324" s="29">
        <f t="shared" si="153"/>
        <v>0</v>
      </c>
      <c r="F324" s="29">
        <f t="shared" si="153"/>
        <v>0</v>
      </c>
      <c r="G324" s="29">
        <f t="shared" si="153"/>
        <v>0</v>
      </c>
      <c r="H324" s="29">
        <f t="shared" si="153"/>
        <v>0</v>
      </c>
      <c r="I324" s="30" t="e">
        <f t="shared" si="145"/>
        <v>#DIV/0!</v>
      </c>
      <c r="J324" s="30" t="e">
        <f t="shared" si="134"/>
        <v>#DIV/0!</v>
      </c>
    </row>
    <row r="325" spans="1:12">
      <c r="A325" s="413">
        <v>32</v>
      </c>
      <c r="B325" s="414"/>
      <c r="C325" s="415"/>
      <c r="D325" s="149" t="s">
        <v>84</v>
      </c>
      <c r="E325" s="34">
        <f>SUM(E326)</f>
        <v>0</v>
      </c>
      <c r="F325" s="34">
        <f t="shared" si="153"/>
        <v>0</v>
      </c>
      <c r="G325" s="34">
        <f t="shared" si="153"/>
        <v>0</v>
      </c>
      <c r="H325" s="34">
        <f t="shared" si="153"/>
        <v>0</v>
      </c>
      <c r="I325" s="35" t="e">
        <f t="shared" si="145"/>
        <v>#DIV/0!</v>
      </c>
      <c r="J325" s="35" t="e">
        <f t="shared" si="134"/>
        <v>#DIV/0!</v>
      </c>
    </row>
    <row r="326" spans="1:12">
      <c r="A326" s="150">
        <v>323</v>
      </c>
      <c r="B326" s="151"/>
      <c r="C326" s="152"/>
      <c r="D326" s="175" t="s">
        <v>97</v>
      </c>
      <c r="E326" s="39">
        <f>SUM(E327)</f>
        <v>0</v>
      </c>
      <c r="F326" s="39">
        <f t="shared" si="153"/>
        <v>0</v>
      </c>
      <c r="G326" s="39">
        <f t="shared" si="153"/>
        <v>0</v>
      </c>
      <c r="H326" s="39">
        <f t="shared" si="153"/>
        <v>0</v>
      </c>
      <c r="I326" s="40" t="e">
        <f t="shared" si="145"/>
        <v>#DIV/0!</v>
      </c>
      <c r="J326" s="40" t="e">
        <f t="shared" si="134"/>
        <v>#DIV/0!</v>
      </c>
    </row>
    <row r="327" spans="1:12">
      <c r="A327" s="172">
        <v>3239</v>
      </c>
      <c r="B327" s="173"/>
      <c r="C327" s="174"/>
      <c r="D327" s="176" t="s">
        <v>106</v>
      </c>
      <c r="E327" s="44"/>
      <c r="F327" s="44"/>
      <c r="G327" s="171"/>
      <c r="H327" s="44"/>
      <c r="I327" s="12" t="e">
        <f t="shared" si="145"/>
        <v>#DIV/0!</v>
      </c>
      <c r="J327" s="12" t="e">
        <f t="shared" si="134"/>
        <v>#DIV/0!</v>
      </c>
    </row>
    <row r="328" spans="1:12" ht="15" customHeight="1">
      <c r="A328" s="401" t="s">
        <v>292</v>
      </c>
      <c r="B328" s="402"/>
      <c r="C328" s="403"/>
      <c r="D328" s="141" t="s">
        <v>293</v>
      </c>
      <c r="E328" s="187">
        <f>SUM(E329)</f>
        <v>0</v>
      </c>
      <c r="F328" s="187">
        <f t="shared" ref="F328:H328" si="154">SUM(F329)</f>
        <v>0</v>
      </c>
      <c r="G328" s="187">
        <f t="shared" si="154"/>
        <v>0</v>
      </c>
      <c r="H328" s="187">
        <f t="shared" si="154"/>
        <v>0</v>
      </c>
      <c r="I328" s="27" t="e">
        <f t="shared" si="145"/>
        <v>#DIV/0!</v>
      </c>
      <c r="J328" s="27" t="e">
        <f t="shared" si="134"/>
        <v>#DIV/0!</v>
      </c>
    </row>
    <row r="329" spans="1:12">
      <c r="A329" s="52">
        <v>3</v>
      </c>
      <c r="B329" s="53"/>
      <c r="C329" s="54"/>
      <c r="D329" s="54" t="s">
        <v>74</v>
      </c>
      <c r="E329" s="29">
        <f>SUM(E330+E337)</f>
        <v>0</v>
      </c>
      <c r="F329" s="29">
        <f t="shared" ref="F329:H329" si="155">SUM(F330+F337)</f>
        <v>0</v>
      </c>
      <c r="G329" s="29">
        <f t="shared" si="155"/>
        <v>0</v>
      </c>
      <c r="H329" s="29">
        <f t="shared" si="155"/>
        <v>0</v>
      </c>
      <c r="I329" s="30" t="e">
        <f t="shared" si="145"/>
        <v>#DIV/0!</v>
      </c>
      <c r="J329" s="30" t="e">
        <f t="shared" si="134"/>
        <v>#DIV/0!</v>
      </c>
    </row>
    <row r="330" spans="1:12">
      <c r="A330" s="31">
        <v>31</v>
      </c>
      <c r="B330" s="32"/>
      <c r="C330" s="33"/>
      <c r="D330" s="33" t="s">
        <v>75</v>
      </c>
      <c r="E330" s="34">
        <f>SUM(E331+E333+E335)</f>
        <v>0</v>
      </c>
      <c r="F330" s="34">
        <f t="shared" ref="F330:H330" si="156">SUM(F331+F333+F335)</f>
        <v>0</v>
      </c>
      <c r="G330" s="34">
        <f t="shared" si="156"/>
        <v>0</v>
      </c>
      <c r="H330" s="34">
        <f t="shared" si="156"/>
        <v>0</v>
      </c>
      <c r="I330" s="35" t="e">
        <f t="shared" si="145"/>
        <v>#DIV/0!</v>
      </c>
      <c r="J330" s="35" t="e">
        <f t="shared" si="134"/>
        <v>#DIV/0!</v>
      </c>
      <c r="L330" s="1"/>
    </row>
    <row r="331" spans="1:12">
      <c r="A331" s="36">
        <v>311</v>
      </c>
      <c r="B331" s="37"/>
      <c r="C331" s="38"/>
      <c r="D331" s="38" t="s">
        <v>211</v>
      </c>
      <c r="E331" s="39">
        <f>SUM(E332)</f>
        <v>0</v>
      </c>
      <c r="F331" s="39">
        <f t="shared" ref="F331:H331" si="157">SUM(F332)</f>
        <v>0</v>
      </c>
      <c r="G331" s="39">
        <f t="shared" si="157"/>
        <v>0</v>
      </c>
      <c r="H331" s="39">
        <f t="shared" si="157"/>
        <v>0</v>
      </c>
      <c r="I331" s="40" t="e">
        <f t="shared" si="145"/>
        <v>#DIV/0!</v>
      </c>
      <c r="J331" s="40" t="e">
        <f t="shared" si="134"/>
        <v>#DIV/0!</v>
      </c>
    </row>
    <row r="332" spans="1:12">
      <c r="A332" s="41">
        <v>3111</v>
      </c>
      <c r="B332" s="42"/>
      <c r="C332" s="43"/>
      <c r="D332" s="43" t="s">
        <v>77</v>
      </c>
      <c r="E332" s="44"/>
      <c r="F332" s="44"/>
      <c r="G332" s="44"/>
      <c r="H332" s="44"/>
      <c r="I332" s="12" t="e">
        <f t="shared" si="145"/>
        <v>#DIV/0!</v>
      </c>
      <c r="J332" s="12" t="e">
        <f t="shared" si="134"/>
        <v>#DIV/0!</v>
      </c>
    </row>
    <row r="333" spans="1:12">
      <c r="A333" s="36">
        <v>312</v>
      </c>
      <c r="B333" s="37"/>
      <c r="C333" s="38"/>
      <c r="D333" s="38" t="s">
        <v>80</v>
      </c>
      <c r="E333" s="39">
        <f>SUM(E334)</f>
        <v>0</v>
      </c>
      <c r="F333" s="39">
        <f t="shared" ref="F333:H333" si="158">SUM(F334)</f>
        <v>0</v>
      </c>
      <c r="G333" s="39">
        <f t="shared" si="158"/>
        <v>0</v>
      </c>
      <c r="H333" s="39">
        <f t="shared" si="158"/>
        <v>0</v>
      </c>
      <c r="I333" s="40" t="e">
        <f t="shared" si="145"/>
        <v>#DIV/0!</v>
      </c>
      <c r="J333" s="40" t="e">
        <f t="shared" si="134"/>
        <v>#DIV/0!</v>
      </c>
    </row>
    <row r="334" spans="1:12">
      <c r="A334" s="41">
        <v>3121</v>
      </c>
      <c r="B334" s="42"/>
      <c r="C334" s="43"/>
      <c r="D334" s="43" t="s">
        <v>80</v>
      </c>
      <c r="E334" s="44"/>
      <c r="F334" s="44"/>
      <c r="G334" s="44"/>
      <c r="H334" s="44"/>
      <c r="I334" s="12" t="e">
        <f t="shared" si="145"/>
        <v>#DIV/0!</v>
      </c>
      <c r="J334" s="12" t="e">
        <f t="shared" si="134"/>
        <v>#DIV/0!</v>
      </c>
    </row>
    <row r="335" spans="1:12">
      <c r="A335" s="36">
        <v>313</v>
      </c>
      <c r="B335" s="37"/>
      <c r="C335" s="38"/>
      <c r="D335" s="38" t="s">
        <v>81</v>
      </c>
      <c r="E335" s="39">
        <f>SUM(E336)</f>
        <v>0</v>
      </c>
      <c r="F335" s="39">
        <f t="shared" ref="F335:H335" si="159">SUM(F336)</f>
        <v>0</v>
      </c>
      <c r="G335" s="39">
        <f t="shared" si="159"/>
        <v>0</v>
      </c>
      <c r="H335" s="39">
        <f t="shared" si="159"/>
        <v>0</v>
      </c>
      <c r="I335" s="40" t="e">
        <f t="shared" ref="I335:I355" si="160">SUM(H335/E335*100)</f>
        <v>#DIV/0!</v>
      </c>
      <c r="J335" s="40" t="e">
        <f t="shared" si="134"/>
        <v>#DIV/0!</v>
      </c>
    </row>
    <row r="336" spans="1:12" ht="25.5">
      <c r="A336" s="41">
        <v>3132</v>
      </c>
      <c r="B336" s="42"/>
      <c r="C336" s="43"/>
      <c r="D336" s="43" t="s">
        <v>212</v>
      </c>
      <c r="E336" s="44"/>
      <c r="F336" s="44"/>
      <c r="G336" s="44"/>
      <c r="H336" s="44"/>
      <c r="I336" s="12" t="e">
        <f t="shared" si="160"/>
        <v>#DIV/0!</v>
      </c>
      <c r="J336" s="12" t="e">
        <f t="shared" si="134"/>
        <v>#DIV/0!</v>
      </c>
    </row>
    <row r="337" spans="1:12">
      <c r="A337" s="31">
        <v>32</v>
      </c>
      <c r="B337" s="32"/>
      <c r="C337" s="33"/>
      <c r="D337" s="33" t="s">
        <v>84</v>
      </c>
      <c r="E337" s="34">
        <f>SUM(E338+E341)</f>
        <v>0</v>
      </c>
      <c r="F337" s="34">
        <f t="shared" ref="F337:H337" si="161">SUM(F338+F341)</f>
        <v>0</v>
      </c>
      <c r="G337" s="34">
        <f t="shared" si="161"/>
        <v>0</v>
      </c>
      <c r="H337" s="34">
        <f t="shared" si="161"/>
        <v>0</v>
      </c>
      <c r="I337" s="35" t="e">
        <f t="shared" si="160"/>
        <v>#DIV/0!</v>
      </c>
      <c r="J337" s="35" t="e">
        <f t="shared" si="134"/>
        <v>#DIV/0!</v>
      </c>
    </row>
    <row r="338" spans="1:12">
      <c r="A338" s="36">
        <v>321</v>
      </c>
      <c r="B338" s="37"/>
      <c r="C338" s="38"/>
      <c r="D338" s="38" t="s">
        <v>85</v>
      </c>
      <c r="E338" s="39">
        <f>SUM(E339+E340)</f>
        <v>0</v>
      </c>
      <c r="F338" s="39">
        <f t="shared" ref="F338:H338" si="162">SUM(F339+F340)</f>
        <v>0</v>
      </c>
      <c r="G338" s="39">
        <f t="shared" si="162"/>
        <v>0</v>
      </c>
      <c r="H338" s="39">
        <f t="shared" si="162"/>
        <v>0</v>
      </c>
      <c r="I338" s="40" t="e">
        <f t="shared" si="160"/>
        <v>#DIV/0!</v>
      </c>
      <c r="J338" s="40" t="e">
        <f t="shared" si="134"/>
        <v>#DIV/0!</v>
      </c>
    </row>
    <row r="339" spans="1:12">
      <c r="A339" s="188">
        <v>3211</v>
      </c>
      <c r="B339" s="173"/>
      <c r="C339" s="174"/>
      <c r="D339" s="167" t="s">
        <v>86</v>
      </c>
      <c r="E339" s="44"/>
      <c r="F339" s="44"/>
      <c r="G339" s="171"/>
      <c r="H339" s="44"/>
      <c r="I339" s="12" t="e">
        <f t="shared" si="160"/>
        <v>#DIV/0!</v>
      </c>
      <c r="J339" s="12" t="e">
        <f t="shared" si="134"/>
        <v>#DIV/0!</v>
      </c>
    </row>
    <row r="340" spans="1:12" ht="25.5">
      <c r="A340" s="41">
        <v>3212</v>
      </c>
      <c r="B340" s="42"/>
      <c r="C340" s="43"/>
      <c r="D340" s="43" t="s">
        <v>213</v>
      </c>
      <c r="E340" s="44"/>
      <c r="F340" s="44"/>
      <c r="G340" s="44"/>
      <c r="H340" s="44"/>
      <c r="I340" s="12" t="e">
        <f t="shared" si="160"/>
        <v>#DIV/0!</v>
      </c>
      <c r="J340" s="12" t="e">
        <f t="shared" si="134"/>
        <v>#DIV/0!</v>
      </c>
    </row>
    <row r="341" spans="1:12">
      <c r="A341" s="177">
        <v>322</v>
      </c>
      <c r="B341" s="178"/>
      <c r="C341" s="182"/>
      <c r="D341" s="175" t="s">
        <v>90</v>
      </c>
      <c r="E341" s="39">
        <v>0</v>
      </c>
      <c r="F341" s="39">
        <f t="shared" ref="F341:H341" si="163">SUM(F342)</f>
        <v>0</v>
      </c>
      <c r="G341" s="39">
        <f t="shared" si="163"/>
        <v>0</v>
      </c>
      <c r="H341" s="39">
        <f t="shared" si="163"/>
        <v>0</v>
      </c>
      <c r="I341" s="40" t="e">
        <f t="shared" si="160"/>
        <v>#DIV/0!</v>
      </c>
      <c r="J341" s="40" t="e">
        <f t="shared" si="134"/>
        <v>#DIV/0!</v>
      </c>
    </row>
    <row r="342" spans="1:12" ht="25.5">
      <c r="A342" s="172">
        <v>3221</v>
      </c>
      <c r="B342" s="173"/>
      <c r="C342" s="174"/>
      <c r="D342" s="167" t="s">
        <v>227</v>
      </c>
      <c r="E342" s="44"/>
      <c r="F342" s="44"/>
      <c r="G342" s="171"/>
      <c r="H342" s="44"/>
      <c r="I342" s="12" t="e">
        <f t="shared" si="160"/>
        <v>#DIV/0!</v>
      </c>
      <c r="J342" s="12" t="e">
        <f t="shared" si="134"/>
        <v>#DIV/0!</v>
      </c>
    </row>
    <row r="343" spans="1:12" ht="14.45" customHeight="1">
      <c r="A343" s="419" t="s">
        <v>294</v>
      </c>
      <c r="B343" s="420"/>
      <c r="C343" s="421"/>
      <c r="D343" s="124" t="s">
        <v>295</v>
      </c>
      <c r="E343" s="59">
        <f>SUM(E344+E349)</f>
        <v>0</v>
      </c>
      <c r="F343" s="59">
        <f>SUM(F344+F349+F354)</f>
        <v>0</v>
      </c>
      <c r="G343" s="59">
        <f t="shared" ref="G343" si="164">SUM(G344+G349)</f>
        <v>0</v>
      </c>
      <c r="H343" s="59">
        <f>SUM(H344+H349+H354)</f>
        <v>0</v>
      </c>
      <c r="I343" s="24" t="e">
        <f t="shared" si="160"/>
        <v>#DIV/0!</v>
      </c>
      <c r="J343" s="24" t="e">
        <f t="shared" si="134"/>
        <v>#DIV/0!</v>
      </c>
      <c r="L343" s="1"/>
    </row>
    <row r="344" spans="1:12" ht="14.45" customHeight="1">
      <c r="A344" s="401" t="s">
        <v>292</v>
      </c>
      <c r="B344" s="402"/>
      <c r="C344" s="403"/>
      <c r="D344" s="141" t="s">
        <v>293</v>
      </c>
      <c r="E344" s="187">
        <f>SUM(E345)</f>
        <v>0</v>
      </c>
      <c r="F344" s="187">
        <f t="shared" ref="F344:H347" si="165">SUM(F345)</f>
        <v>0</v>
      </c>
      <c r="G344" s="187">
        <f t="shared" si="165"/>
        <v>0</v>
      </c>
      <c r="H344" s="187">
        <f t="shared" si="165"/>
        <v>0</v>
      </c>
      <c r="I344" s="27" t="e">
        <f t="shared" si="160"/>
        <v>#DIV/0!</v>
      </c>
      <c r="J344" s="27" t="e">
        <f t="shared" si="134"/>
        <v>#DIV/0!</v>
      </c>
    </row>
    <row r="345" spans="1:12">
      <c r="A345" s="410">
        <v>3</v>
      </c>
      <c r="B345" s="411"/>
      <c r="C345" s="412"/>
      <c r="D345" s="145" t="s">
        <v>74</v>
      </c>
      <c r="E345" s="189">
        <f>SUM(E346)</f>
        <v>0</v>
      </c>
      <c r="F345" s="189">
        <f t="shared" si="165"/>
        <v>0</v>
      </c>
      <c r="G345" s="189">
        <f t="shared" si="165"/>
        <v>0</v>
      </c>
      <c r="H345" s="189">
        <f t="shared" si="165"/>
        <v>0</v>
      </c>
      <c r="I345" s="30" t="e">
        <f t="shared" si="160"/>
        <v>#DIV/0!</v>
      </c>
      <c r="J345" s="30" t="e">
        <f t="shared" si="134"/>
        <v>#DIV/0!</v>
      </c>
    </row>
    <row r="346" spans="1:12">
      <c r="A346" s="413">
        <v>32</v>
      </c>
      <c r="B346" s="414"/>
      <c r="C346" s="415"/>
      <c r="D346" s="149" t="s">
        <v>84</v>
      </c>
      <c r="E346" s="190">
        <f>SUM(E347)</f>
        <v>0</v>
      </c>
      <c r="F346" s="190">
        <f t="shared" si="165"/>
        <v>0</v>
      </c>
      <c r="G346" s="190">
        <f t="shared" si="165"/>
        <v>0</v>
      </c>
      <c r="H346" s="190">
        <f t="shared" si="165"/>
        <v>0</v>
      </c>
      <c r="I346" s="35" t="e">
        <f t="shared" si="160"/>
        <v>#DIV/0!</v>
      </c>
      <c r="J346" s="35" t="e">
        <f t="shared" si="134"/>
        <v>#DIV/0!</v>
      </c>
    </row>
    <row r="347" spans="1:12" s="3" customFormat="1">
      <c r="A347" s="191">
        <v>322</v>
      </c>
      <c r="B347" s="191"/>
      <c r="C347" s="191"/>
      <c r="D347" s="179" t="s">
        <v>90</v>
      </c>
      <c r="E347" s="192">
        <v>0</v>
      </c>
      <c r="F347" s="192"/>
      <c r="G347" s="192">
        <f t="shared" si="165"/>
        <v>0</v>
      </c>
      <c r="H347" s="192">
        <v>0</v>
      </c>
      <c r="I347" s="40" t="e">
        <f t="shared" si="160"/>
        <v>#DIV/0!</v>
      </c>
      <c r="J347" s="40" t="e">
        <f t="shared" si="134"/>
        <v>#DIV/0!</v>
      </c>
    </row>
    <row r="348" spans="1:12" s="1" customFormat="1">
      <c r="A348" s="193">
        <v>3222</v>
      </c>
      <c r="B348" s="193"/>
      <c r="C348" s="193"/>
      <c r="D348" s="194" t="s">
        <v>92</v>
      </c>
      <c r="E348" s="171">
        <v>0</v>
      </c>
      <c r="F348" s="171"/>
      <c r="G348" s="171"/>
      <c r="H348" s="44"/>
      <c r="I348" s="12" t="e">
        <f t="shared" si="160"/>
        <v>#DIV/0!</v>
      </c>
      <c r="J348" s="12" t="e">
        <f t="shared" si="134"/>
        <v>#DIV/0!</v>
      </c>
    </row>
    <row r="349" spans="1:12" ht="14.45" customHeight="1">
      <c r="A349" s="401" t="s">
        <v>215</v>
      </c>
      <c r="B349" s="402"/>
      <c r="C349" s="403"/>
      <c r="D349" s="141" t="s">
        <v>296</v>
      </c>
      <c r="E349" s="187">
        <f>SUM(E350)</f>
        <v>0</v>
      </c>
      <c r="F349" s="187">
        <f t="shared" ref="F349:H352" si="166">SUM(F350)</f>
        <v>0</v>
      </c>
      <c r="G349" s="187">
        <f t="shared" si="166"/>
        <v>0</v>
      </c>
      <c r="H349" s="187">
        <f t="shared" si="166"/>
        <v>0</v>
      </c>
      <c r="I349" s="27" t="e">
        <f t="shared" si="160"/>
        <v>#DIV/0!</v>
      </c>
      <c r="J349" s="27" t="e">
        <f t="shared" si="134"/>
        <v>#DIV/0!</v>
      </c>
    </row>
    <row r="350" spans="1:12">
      <c r="A350" s="410">
        <v>3</v>
      </c>
      <c r="B350" s="411"/>
      <c r="C350" s="412"/>
      <c r="D350" s="145" t="s">
        <v>74</v>
      </c>
      <c r="E350" s="189">
        <f>SUM(E351)</f>
        <v>0</v>
      </c>
      <c r="F350" s="189">
        <f t="shared" si="166"/>
        <v>0</v>
      </c>
      <c r="G350" s="189">
        <f t="shared" si="166"/>
        <v>0</v>
      </c>
      <c r="H350" s="189">
        <f t="shared" si="166"/>
        <v>0</v>
      </c>
      <c r="I350" s="30" t="e">
        <f t="shared" si="160"/>
        <v>#DIV/0!</v>
      </c>
      <c r="J350" s="30" t="e">
        <f t="shared" si="134"/>
        <v>#DIV/0!</v>
      </c>
    </row>
    <row r="351" spans="1:12">
      <c r="A351" s="413">
        <v>32</v>
      </c>
      <c r="B351" s="414"/>
      <c r="C351" s="415"/>
      <c r="D351" s="149" t="s">
        <v>84</v>
      </c>
      <c r="E351" s="190">
        <f>SUM(E352)</f>
        <v>0</v>
      </c>
      <c r="F351" s="190">
        <f t="shared" si="166"/>
        <v>0</v>
      </c>
      <c r="G351" s="190">
        <f t="shared" si="166"/>
        <v>0</v>
      </c>
      <c r="H351" s="190">
        <f t="shared" si="166"/>
        <v>0</v>
      </c>
      <c r="I351" s="35" t="e">
        <f t="shared" si="160"/>
        <v>#DIV/0!</v>
      </c>
      <c r="J351" s="35" t="e">
        <f t="shared" si="134"/>
        <v>#DIV/0!</v>
      </c>
    </row>
    <row r="352" spans="1:12">
      <c r="A352" s="191">
        <v>322</v>
      </c>
      <c r="B352" s="191"/>
      <c r="C352" s="191"/>
      <c r="D352" s="179" t="s">
        <v>90</v>
      </c>
      <c r="E352" s="192">
        <v>0</v>
      </c>
      <c r="F352" s="192"/>
      <c r="G352" s="192">
        <f t="shared" si="166"/>
        <v>0</v>
      </c>
      <c r="H352" s="192"/>
      <c r="I352" s="40" t="e">
        <f t="shared" si="160"/>
        <v>#DIV/0!</v>
      </c>
      <c r="J352" s="40" t="e">
        <f t="shared" si="134"/>
        <v>#DIV/0!</v>
      </c>
    </row>
    <row r="353" spans="1:12">
      <c r="A353" s="193">
        <v>3222</v>
      </c>
      <c r="B353" s="193"/>
      <c r="C353" s="193"/>
      <c r="D353" s="194" t="s">
        <v>92</v>
      </c>
      <c r="E353" s="171">
        <v>0</v>
      </c>
      <c r="F353" s="171"/>
      <c r="G353" s="171"/>
      <c r="H353" s="44"/>
      <c r="I353" s="40" t="e">
        <f t="shared" si="160"/>
        <v>#DIV/0!</v>
      </c>
      <c r="J353" s="12" t="e">
        <f t="shared" si="134"/>
        <v>#DIV/0!</v>
      </c>
    </row>
    <row r="354" spans="1:12">
      <c r="A354" s="195" t="s">
        <v>297</v>
      </c>
      <c r="B354" s="195"/>
      <c r="C354" s="195"/>
      <c r="D354" s="195" t="s">
        <v>210</v>
      </c>
      <c r="E354" s="195"/>
      <c r="F354" s="195"/>
      <c r="G354" s="195"/>
      <c r="H354" s="195"/>
      <c r="I354" s="40" t="e">
        <f t="shared" si="160"/>
        <v>#DIV/0!</v>
      </c>
      <c r="J354" s="12" t="e">
        <f t="shared" si="134"/>
        <v>#DIV/0!</v>
      </c>
    </row>
    <row r="355" spans="1:12">
      <c r="A355" s="195" t="s">
        <v>298</v>
      </c>
      <c r="B355" s="195"/>
      <c r="C355" s="195"/>
      <c r="D355" s="195"/>
      <c r="E355" s="195"/>
      <c r="F355" s="195"/>
      <c r="G355" s="195"/>
      <c r="H355" s="195"/>
      <c r="I355" s="40" t="e">
        <f t="shared" si="160"/>
        <v>#DIV/0!</v>
      </c>
      <c r="J355" s="12" t="e">
        <f t="shared" si="134"/>
        <v>#DIV/0!</v>
      </c>
    </row>
    <row r="358" spans="1:12">
      <c r="L358" s="3"/>
    </row>
  </sheetData>
  <mergeCells count="95">
    <mergeCell ref="A345:C345"/>
    <mergeCell ref="A346:C346"/>
    <mergeCell ref="A349:C349"/>
    <mergeCell ref="A350:C350"/>
    <mergeCell ref="A351:C351"/>
    <mergeCell ref="A324:C324"/>
    <mergeCell ref="A325:C325"/>
    <mergeCell ref="A328:C328"/>
    <mergeCell ref="A343:C343"/>
    <mergeCell ref="A344:C344"/>
    <mergeCell ref="A311:C311"/>
    <mergeCell ref="A312:C312"/>
    <mergeCell ref="A315:C315"/>
    <mergeCell ref="A316:C316"/>
    <mergeCell ref="A323:C323"/>
    <mergeCell ref="A303:C303"/>
    <mergeCell ref="A304:C304"/>
    <mergeCell ref="A305:C305"/>
    <mergeCell ref="A306:C306"/>
    <mergeCell ref="A309:C309"/>
    <mergeCell ref="A284:C284"/>
    <mergeCell ref="A296:C296"/>
    <mergeCell ref="A297:C297"/>
    <mergeCell ref="A299:C299"/>
    <mergeCell ref="A300:C300"/>
    <mergeCell ref="A267:C267"/>
    <mergeCell ref="A270:C270"/>
    <mergeCell ref="A271:C271"/>
    <mergeCell ref="A281:C281"/>
    <mergeCell ref="A282:C282"/>
    <mergeCell ref="A237:C237"/>
    <mergeCell ref="A252:C252"/>
    <mergeCell ref="A253:C253"/>
    <mergeCell ref="A256:C256"/>
    <mergeCell ref="A266:C266"/>
    <mergeCell ref="A226:C226"/>
    <mergeCell ref="A229:C229"/>
    <mergeCell ref="A230:C230"/>
    <mergeCell ref="A231:C231"/>
    <mergeCell ref="A232:C232"/>
    <mergeCell ref="A214:C214"/>
    <mergeCell ref="A215:C215"/>
    <mergeCell ref="A218:C218"/>
    <mergeCell ref="A219:C219"/>
    <mergeCell ref="A220:C220"/>
    <mergeCell ref="A202:C202"/>
    <mergeCell ref="A208:C208"/>
    <mergeCell ref="A209:C209"/>
    <mergeCell ref="A210:C210"/>
    <mergeCell ref="A211:C211"/>
    <mergeCell ref="A192:C192"/>
    <mergeCell ref="A193:C193"/>
    <mergeCell ref="A194:C194"/>
    <mergeCell ref="A195:C195"/>
    <mergeCell ref="A201:C201"/>
    <mergeCell ref="A183:C183"/>
    <mergeCell ref="A185:C185"/>
    <mergeCell ref="A186:C186"/>
    <mergeCell ref="A187:C187"/>
    <mergeCell ref="A189:C189"/>
    <mergeCell ref="A177:C177"/>
    <mergeCell ref="A178:C178"/>
    <mergeCell ref="A179:C179"/>
    <mergeCell ref="A180:C180"/>
    <mergeCell ref="A181:C181"/>
    <mergeCell ref="A165:C165"/>
    <mergeCell ref="A166:C166"/>
    <mergeCell ref="A172:C172"/>
    <mergeCell ref="A173:C173"/>
    <mergeCell ref="A174:C174"/>
    <mergeCell ref="A128:C128"/>
    <mergeCell ref="A146:C146"/>
    <mergeCell ref="A147:C147"/>
    <mergeCell ref="A153:C153"/>
    <mergeCell ref="A155:C155"/>
    <mergeCell ref="A80:C80"/>
    <mergeCell ref="A83:C83"/>
    <mergeCell ref="A117:C117"/>
    <mergeCell ref="A118:C118"/>
    <mergeCell ref="A119:C119"/>
    <mergeCell ref="A43:C43"/>
    <mergeCell ref="A44:C44"/>
    <mergeCell ref="A45:C45"/>
    <mergeCell ref="A46:C46"/>
    <mergeCell ref="A79:C79"/>
    <mergeCell ref="A12:C12"/>
    <mergeCell ref="A13:C13"/>
    <mergeCell ref="A14:C14"/>
    <mergeCell ref="A21:C21"/>
    <mergeCell ref="A42:C42"/>
    <mergeCell ref="A1:K1"/>
    <mergeCell ref="A5:I5"/>
    <mergeCell ref="A7:C7"/>
    <mergeCell ref="A10:C10"/>
    <mergeCell ref="A11:C11"/>
  </mergeCells>
  <pageMargins left="0.7" right="0.7" top="0.75" bottom="0.75" header="0.3" footer="0.3"/>
  <pageSetup paperSize="9" scale="71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9" defaultRowHeight="1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Hrvoje Nenad Musulin</cp:lastModifiedBy>
  <cp:lastPrinted>2024-02-28T11:27:00Z</cp:lastPrinted>
  <dcterms:created xsi:type="dcterms:W3CDTF">2022-08-12T12:51:00Z</dcterms:created>
  <dcterms:modified xsi:type="dcterms:W3CDTF">2026-07-23T09:56:27Z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E6EEBA0D61554D55AE998705E6FFECB5_12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