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35" activeTab="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<sst xmlns="http://schemas.openxmlformats.org/spreadsheetml/2006/main" count="627" uniqueCount="284">
  <si>
    <t>GODIŠNJI IZVJEŠTAJ O IZVRŠENJU FINANCIJSKOG PLANA PRORAČUNSKOG KORISNIKA JEDINICE LOKALNE I PODRUČNE (REGIONALNE) SAMOUPRAVE 
ZA 2025. GODINU</t>
  </si>
  <si>
    <t>I. OPĆI DIO</t>
  </si>
  <si>
    <t>A) SAŽETAK RAČUNA PRIHODA I RASHODA</t>
  </si>
  <si>
    <t>EUR</t>
  </si>
  <si>
    <t>OSTVARENJE/IZVRŠENJE  1.-12.2024.</t>
  </si>
  <si>
    <t>IZVORNI PLAN ILI REBALANS 2025.</t>
  </si>
  <si>
    <t xml:space="preserve">TEKUĆI PLAN </t>
  </si>
  <si>
    <t>OSTVARENJE/IZVRŠENJE  1.-12.2025.</t>
  </si>
  <si>
    <t>INDEKS              5/2*100</t>
  </si>
  <si>
    <t>INDEKS          5/4*100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</si>
  <si>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</si>
  <si>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</si>
  <si>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</si>
  <si>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</si>
  <si>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</si>
  <si>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</si>
  <si>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</si>
  <si>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</si>
  <si>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TEKUĆI PLAN 2023.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</si>
  <si>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</si>
  <si>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</si>
  <si>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</si>
  <si>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</si>
  <si>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 RAČUN PRIHODA I RASHODA </t>
  </si>
  <si>
    <t>IZVJEŠTAJ O PRIHODIMA I RASHODIMA PREMA EKONOMSKOJ KLASIFIKACIJI</t>
  </si>
  <si>
    <t>BROJČANA OZNAKA I NAZIV</t>
  </si>
  <si>
    <t xml:space="preserve">OSTVARENJE/IZVRŠENJE 
1.-12.2024. </t>
  </si>
  <si>
    <t>IZVORNI PLAN ILI REBALANS 2025.*</t>
  </si>
  <si>
    <t>TEKUĆI PLAN .*</t>
  </si>
  <si>
    <t xml:space="preserve">OSTVARENJE/IZVRŠENJE 
1.-12.2025. </t>
  </si>
  <si>
    <t>INDEKS                                   5/2*100</t>
  </si>
  <si>
    <t>INDEKS                                   5/4*100</t>
  </si>
  <si>
    <t>UKUPNI PRIHODI</t>
  </si>
  <si>
    <t>Prihodi poslovanja</t>
  </si>
  <si>
    <t>Pomoći iz inozemstva i od subjekata unutar općeg proračuna</t>
  </si>
  <si>
    <t>Pomoći od izvanproračunskih korisnika</t>
  </si>
  <si>
    <t>Tekuće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</si>
  <si>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</si>
  <si>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</si>
  <si>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</si>
  <si>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</si>
  <si>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</si>
  <si>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</si>
  <si>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</si>
  <si>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</si>
  <si>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</si>
  <si>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proizv. i robe te pruž. usluga,prihodi od donacija te povrati po protestiranim jamstvima</t>
  </si>
  <si>
    <t>Prihodi od prodaje proizvoda i roba te pruženih usluga</t>
  </si>
  <si>
    <t>Prihodi od pruženih usluga</t>
  </si>
  <si>
    <t>Donacije od pravnih i fizičkih ososba izvan općeg proračuna i povrat donacija po protestiranim jamstvima</t>
  </si>
  <si>
    <t>Tekuće donacije</t>
  </si>
  <si>
    <t>Kapitalne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</si>
  <si>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</si>
  <si>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</si>
  <si>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</si>
  <si>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nadležnog proračuna za nabavu nefinancijske imovine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</si>
  <si>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</si>
  <si>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</si>
  <si>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</si>
  <si>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</si>
  <si>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…</t>
  </si>
  <si>
    <t>Višak prihoda i primitaka</t>
  </si>
  <si>
    <t>TEKUĆI PLAN*</t>
  </si>
  <si>
    <t>UKUPNI RASHODI</t>
  </si>
  <si>
    <t>Rashodi poslovanja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</si>
  <si>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</si>
  <si>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</si>
  <si>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</si>
  <si>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</si>
  <si>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</si>
  <si>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</si>
  <si>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</si>
  <si>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Dop.za obvezno zdravstv.osig</t>
  </si>
  <si>
    <t>Dop.za obvezno osig.u.sl.nezaposl.</t>
  </si>
  <si>
    <t>Materijalni rashodi</t>
  </si>
  <si>
    <t>Naknade troškova zaposlenima</t>
  </si>
  <si>
    <t>Službena putovanja</t>
  </si>
  <si>
    <t>Naknade za prijevoz, za rad na terenu i odvojeni život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</si>
  <si>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</si>
  <si>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</si>
  <si>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</si>
  <si>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</si>
  <si>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</si>
  <si>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</si>
  <si>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</si>
  <si>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</si>
  <si>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</si>
  <si>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</si>
  <si>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</si>
  <si>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</si>
  <si>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</si>
  <si>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</si>
  <si>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</si>
  <si>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</si>
  <si>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</si>
  <si>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</si>
  <si>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</si>
  <si>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Naknade troškova osobama izvan radnog odnosa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</si>
  <si>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</si>
  <si>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</si>
  <si>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</si>
  <si>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</si>
  <si>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</si>
  <si>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</si>
  <si>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</si>
  <si>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</si>
  <si>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</si>
  <si>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</si>
  <si>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valutna klauzula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</si>
  <si>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</si>
  <si>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</si>
  <si>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</si>
  <si>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</si>
  <si>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naravi</t>
  </si>
  <si>
    <t>Ostali rashodi</t>
  </si>
  <si>
    <t>Tekuće donacije u naravi</t>
  </si>
  <si>
    <t>Rashodi za nabavu nefinancijske imovine</t>
  </si>
  <si>
    <t>Rashodi za nabavu proizvedene dugotrajne imovine</t>
  </si>
  <si>
    <t>Građ. Objekti</t>
  </si>
  <si>
    <t>Oprema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</si>
  <si>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</si>
  <si>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</si>
  <si>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</si>
  <si>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</si>
  <si>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</si>
  <si>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</si>
  <si>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</si>
  <si>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</si>
  <si>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Rashodi za dodatna ulaganja na financijskoj imovini</t>
  </si>
  <si>
    <t>Dodatna ulaganja na građevinskim objektima</t>
  </si>
  <si>
    <t xml:space="preserve"> IZVJEŠTAJ O PRIHODIMA  PREMA IZVORIMA FINANCIRANJA</t>
  </si>
  <si>
    <t>Brojčana oznaka i naziv</t>
  </si>
  <si>
    <t>OSTVARENJE/IZVRŠENJE  1.-12.2023.</t>
  </si>
  <si>
    <t>TEKUĆI PLAN</t>
  </si>
  <si>
    <t>INDEKS                                5/2*100</t>
  </si>
  <si>
    <t>INDEKS                                5/4*100</t>
  </si>
  <si>
    <t>1 Opći prihodi i primici</t>
  </si>
  <si>
    <t xml:space="preserve">  11 Opći prihodi i primici</t>
  </si>
  <si>
    <t>3 Vlastiti prihodi</t>
  </si>
  <si>
    <r>
      <rPr>
        <b/>
        <sz val="10"/>
        <rFont val="Arial"/>
        <charset val="238"/>
      </rPr>
      <t xml:space="preserve">  </t>
    </r>
    <r>
      <rPr>
        <sz val="10"/>
        <rFont val="Arial"/>
        <charset val="134"/>
      </rPr>
      <t>32 Vlastiti prihodi</t>
    </r>
  </si>
  <si>
    <t>4 Prihodi za posebne namjene</t>
  </si>
  <si>
    <t>43 Prihodi za posebne namjene-proračunski korisnici</t>
  </si>
  <si>
    <t>44 Decentralizirana sredtva</t>
  </si>
  <si>
    <t>5  Pomoći</t>
  </si>
  <si>
    <t>52 Ostale pomoći</t>
  </si>
  <si>
    <t>56 Fondovi EU</t>
  </si>
  <si>
    <t>58 Ostale pomoći-proračunski korisnici</t>
  </si>
  <si>
    <t>7 Prihodi od prodaje</t>
  </si>
  <si>
    <t>72 Prihodi od prodaje građ. objekata</t>
  </si>
  <si>
    <t>IZVJEŠTAJ O RASHODIMA PREMA IZVORIMA FINANCIRANJA</t>
  </si>
  <si>
    <t>Izvršenje 2023.</t>
  </si>
  <si>
    <t>Izvorni plan 2025.</t>
  </si>
  <si>
    <t xml:space="preserve">Tekući plan </t>
  </si>
  <si>
    <t>Izvršenje 2025.</t>
  </si>
  <si>
    <t>Indeks                                5/2*100</t>
  </si>
  <si>
    <t>Indeks                                5/4*100</t>
  </si>
  <si>
    <t>4 Građevinski objekti</t>
  </si>
  <si>
    <t>42 Građevinski objekti</t>
  </si>
  <si>
    <t>451 Dodatna ulag.</t>
  </si>
  <si>
    <t>IZVJEŠTAJ O RASHODIMA PREMA FUNKCIJSKOJ KLASIFIKACIJI</t>
  </si>
  <si>
    <t>TEKUĆI PLAN .</t>
  </si>
  <si>
    <t>INDEKS                  5/2*100</t>
  </si>
  <si>
    <t xml:space="preserve">INDEKS            5/4*100               </t>
  </si>
  <si>
    <t>09 Obrazovanje</t>
  </si>
  <si>
    <t>091 Predškolsko i osnovnoškolsko obrazovanje</t>
  </si>
  <si>
    <t>096 Dodatne usluge u obrazovanju</t>
  </si>
  <si>
    <t>098 Usluge u obrazovanju koje nisu drugdje svrstane</t>
  </si>
  <si>
    <t>B. RAČUN FINANCIRANJA PREMA EKONOMSKOJ KLASIFIKACIJI</t>
  </si>
  <si>
    <t>Razred</t>
  </si>
  <si>
    <t>Skupina</t>
  </si>
  <si>
    <t>Naziv</t>
  </si>
  <si>
    <t>INDEKS                  5/4*100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</si>
  <si>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</si>
  <si>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</si>
  <si>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</si>
  <si>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</si>
  <si>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</si>
  <si>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</si>
  <si>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</si>
  <si>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</si>
  <si>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</si>
  <si>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 xml:space="preserve">  31 Vlastiti prihodi</t>
  </si>
  <si>
    <t>II.POSEBNI DIO</t>
  </si>
  <si>
    <t xml:space="preserve"> IZVJEŠTAJ PO PROGRAMSKOJ  KLASIFIKACIJI</t>
  </si>
  <si>
    <t>Šifra</t>
  </si>
  <si>
    <t xml:space="preserve">Naziv </t>
  </si>
  <si>
    <t>INDEKS                   5/2*100</t>
  </si>
  <si>
    <t>INDEKS           5/4*100</t>
  </si>
  <si>
    <t>Korisnik K003</t>
  </si>
  <si>
    <t>Osnovna škola Ivo Dugandžić-Mišić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</si>
  <si>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</si>
  <si>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</si>
  <si>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</si>
  <si>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</si>
  <si>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</si>
  <si>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</si>
  <si>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Plaće(bruto)</t>
  </si>
  <si>
    <t>Doprinosi za obvezno zdravstveno osiguranje</t>
  </si>
  <si>
    <t>Naknade za prijevoz, za rad na terenu i za odvojen život</t>
  </si>
  <si>
    <t>Izvor financiranja 5.6.1</t>
  </si>
  <si>
    <t xml:space="preserve"> Fondovi EU</t>
  </si>
  <si>
    <t>Izvor</t>
  </si>
  <si>
    <t>financiranja</t>
  </si>
  <si>
    <t>5.2.1</t>
  </si>
  <si>
    <t>Naknade troš. zaposlenima</t>
  </si>
  <si>
    <t>PROGRAM 1207</t>
  </si>
  <si>
    <t>Zakonski standardi ustanova u obrazovanju</t>
  </si>
  <si>
    <t>Aktivnost A120701</t>
  </si>
  <si>
    <t>Osiguravanje uvjeta rada za redovno poslovanje osnovne škole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</si>
  <si>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</si>
  <si>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</si>
  <si>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</si>
  <si>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</si>
  <si>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</si>
  <si>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Sitni inventar i auto gume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</si>
  <si>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</si>
  <si>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</si>
  <si>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</si>
  <si>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</si>
  <si>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</si>
  <si>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 xml:space="preserve"> Financijski rashodi</t>
  </si>
  <si>
    <t>Izvor financiranja 4.4.1</t>
  </si>
  <si>
    <t>Decentralizirana sredstva</t>
  </si>
  <si>
    <t>Izvor financiranja 5.8.1</t>
  </si>
  <si>
    <t>Ostale pomoći proračunski korisnici</t>
  </si>
  <si>
    <t>Stručno usavršavanje zaopslenika</t>
  </si>
  <si>
    <t>Opsskrba vodom</t>
  </si>
  <si>
    <t xml:space="preserve">usluge </t>
  </si>
  <si>
    <t>Naknade građanima  i kućanstvima iz proračuna</t>
  </si>
  <si>
    <t>Postrojenja i oprema</t>
  </si>
  <si>
    <t>Izvor financiranja 5.8.2</t>
  </si>
  <si>
    <t>Ostale pomoći proračunski korisnici-prenesena sredtva</t>
  </si>
  <si>
    <t>Manjak prihoda poslovanja</t>
  </si>
  <si>
    <t>Aktivnost A120702</t>
  </si>
  <si>
    <t>Investicijska ulaganja u osnovne škole</t>
  </si>
  <si>
    <t>4.4.2.    323</t>
  </si>
  <si>
    <t>Kapitalni projekt K120703</t>
  </si>
  <si>
    <t>Kapitalna ulaganja u osnovne škole</t>
  </si>
  <si>
    <t>Rashodi za dodatna ulaganja na nefinancijskoj imovini</t>
  </si>
  <si>
    <t>PROGRAM 1208</t>
  </si>
  <si>
    <t>Program ustanova u obrazovanju iznad standarda</t>
  </si>
  <si>
    <t>Aktivnost 120801</t>
  </si>
  <si>
    <t>Poticanje demografskog razvitka</t>
  </si>
  <si>
    <t>Naknade građanima  i kućanstvima u naravi</t>
  </si>
  <si>
    <t>Aktivnost A120803</t>
  </si>
  <si>
    <t>Natjecanja iz znanja učenika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</si>
  <si>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</si>
  <si>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</si>
  <si>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</si>
  <si>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</si>
  <si>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</si>
  <si>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Aktivnost A120809</t>
  </si>
  <si>
    <t>Programi školskog kurikuluma</t>
  </si>
  <si>
    <t>Aktivnost A120810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</si>
  <si>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</si>
  <si>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</si>
  <si>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</si>
  <si>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</si>
  <si>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</si>
  <si>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Izvor financiranja 6.2.2</t>
  </si>
  <si>
    <t>Donacije-proračunski korisnici-prenesena sredstva</t>
  </si>
  <si>
    <t>Aktivnost A120811</t>
  </si>
  <si>
    <t>Dodatne djelatnosti osnovnih škola</t>
  </si>
  <si>
    <t>Izvor financiranja 7.2.1</t>
  </si>
  <si>
    <t>Građevinski objekti</t>
  </si>
  <si>
    <t>Rashodi za nabavu dug. imovine</t>
  </si>
  <si>
    <t>Uredska oprema</t>
  </si>
  <si>
    <t>Izvor financiranja 3.2.2</t>
  </si>
  <si>
    <t>Vlastiti prihodi proračunski korisnici-prenesena sredstva</t>
  </si>
  <si>
    <t>Aktivnost A120818</t>
  </si>
  <si>
    <t>Organizacija prehrane u osnovnim školama</t>
  </si>
  <si>
    <t>Izvor 5.8.1</t>
  </si>
  <si>
    <t>Aktivnost A120819</t>
  </si>
  <si>
    <t>Opskrba školskih ustanova higijenskim potrepštinama za učenice osnovnih škola</t>
  </si>
  <si>
    <t xml:space="preserve">Izvor </t>
  </si>
  <si>
    <t>5.8.1</t>
  </si>
  <si>
    <t>Tekući projekt T120802</t>
  </si>
  <si>
    <t>Produženi boravak</t>
  </si>
  <si>
    <t>Izvor financiranja 5.2.1</t>
  </si>
  <si>
    <t>Ostale pomoći</t>
  </si>
  <si>
    <t>Tekući projekt T120708</t>
  </si>
  <si>
    <t>Školska shema voća i mlijeka</t>
  </si>
  <si>
    <t>Fondovi EU</t>
  </si>
  <si>
    <t>Izvor 1.1.1.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</si>
</sst>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50">
    <font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b/>
      <sz val="10"/>
      <color indexed="8"/>
      <name val="Arial"/>
      <charset val="134"/>
    </font>
    <font>
      <i/>
      <sz val="10"/>
      <color indexed="8"/>
      <name val="Arial"/>
      <charset val="238"/>
    </font>
    <font>
      <sz val="10"/>
      <color theme="1"/>
      <name val="Arial"/>
      <charset val="238"/>
    </font>
    <font>
      <b/>
      <sz val="10"/>
      <name val="Arial"/>
      <charset val="238"/>
    </font>
    <font>
      <b/>
      <sz val="8"/>
      <name val="Arial"/>
      <charset val="238"/>
    </font>
    <font>
      <sz val="10"/>
      <color theme="4" tint="0.399975585192419"/>
      <name val="Arial"/>
      <charset val="238"/>
    </font>
    <font>
      <sz val="10"/>
      <name val="Arial"/>
      <charset val="238"/>
    </font>
    <font>
      <sz val="10"/>
      <color indexed="8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i/>
      <sz val="10"/>
      <name val="Arial"/>
      <charset val="238"/>
    </font>
    <font>
      <sz val="12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0"/>
      <color theme="1"/>
      <name val="Arial"/>
      <charset val="238"/>
    </font>
    <font>
      <b/>
      <sz val="11"/>
      <color indexed="8"/>
      <name val="Calibri"/>
      <charset val="238"/>
      <scheme val="minor"/>
    </font>
    <font>
      <sz val="11"/>
      <color indexed="8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Calibri"/>
      <charset val="238"/>
      <scheme val="minor"/>
    </font>
    <font>
      <b/>
      <sz val="14"/>
      <name val="Arial"/>
      <charset val="238"/>
    </font>
    <font>
      <sz val="14"/>
      <name val="Arial"/>
      <charset val="238"/>
    </font>
    <font>
      <b/>
      <i/>
      <sz val="9"/>
      <color indexed="8"/>
      <name val="Arial"/>
      <charset val="238"/>
    </font>
    <font>
      <sz val="9"/>
      <color theme="1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2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3" borderId="19" applyNumberFormat="0" applyAlignment="0" applyProtection="0">
      <alignment vertical="center"/>
    </xf>
    <xf numFmtId="0" fontId="40" fillId="14" borderId="20" applyNumberFormat="0" applyAlignment="0" applyProtection="0">
      <alignment vertical="center"/>
    </xf>
    <xf numFmtId="0" fontId="41" fillId="14" borderId="19" applyNumberFormat="0" applyAlignment="0" applyProtection="0">
      <alignment vertical="center"/>
    </xf>
    <xf numFmtId="0" fontId="42" fillId="15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</cellStyleXfs>
  <cellXfs count="437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3" fontId="5" fillId="5" borderId="3" xfId="0" applyNumberFormat="1" applyFont="1" applyFill="1" applyBorder="1" applyAlignment="1">
      <alignment horizontal="right"/>
    </xf>
    <xf numFmtId="0" fontId="3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3" fontId="5" fillId="6" borderId="3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3" fontId="3" fillId="8" borderId="3" xfId="0" applyNumberFormat="1" applyFont="1" applyFill="1" applyBorder="1" applyAlignment="1">
      <alignment horizontal="right"/>
    </xf>
    <xf numFmtId="0" fontId="3" fillId="8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left" vertical="center" wrapText="1"/>
    </xf>
    <xf numFmtId="3" fontId="3" fillId="9" borderId="3" xfId="0" applyNumberFormat="1" applyFont="1" applyFill="1" applyBorder="1" applyAlignment="1">
      <alignment horizontal="right"/>
    </xf>
    <xf numFmtId="0" fontId="3" fillId="9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/>
    </xf>
    <xf numFmtId="0" fontId="7" fillId="7" borderId="10" xfId="0" applyFont="1" applyFill="1" applyBorder="1" applyAlignment="1">
      <alignment horizontal="left" vertical="center" indent="1"/>
    </xf>
    <xf numFmtId="0" fontId="7" fillId="7" borderId="10" xfId="0" applyFont="1" applyFill="1" applyBorder="1" applyAlignment="1">
      <alignment horizontal="left" vertical="center" wrapText="1" indent="1"/>
    </xf>
    <xf numFmtId="0" fontId="7" fillId="7" borderId="3" xfId="0" applyFont="1" applyFill="1" applyBorder="1" applyAlignment="1">
      <alignment horizontal="left" vertical="center" wrapText="1"/>
    </xf>
    <xf numFmtId="3" fontId="7" fillId="7" borderId="3" xfId="0" applyNumberFormat="1" applyFont="1" applyFill="1" applyBorder="1" applyAlignment="1">
      <alignment horizontal="right"/>
    </xf>
    <xf numFmtId="0" fontId="3" fillId="8" borderId="8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0" fontId="8" fillId="5" borderId="11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3" fontId="11" fillId="5" borderId="3" xfId="0" applyNumberFormat="1" applyFont="1" applyFill="1" applyBorder="1" applyAlignment="1">
      <alignment horizontal="right"/>
    </xf>
    <xf numFmtId="3" fontId="10" fillId="5" borderId="3" xfId="0" applyNumberFormat="1" applyFont="1" applyFill="1" applyBorder="1" applyAlignment="1">
      <alignment horizontal="right"/>
    </xf>
    <xf numFmtId="3" fontId="7" fillId="5" borderId="3" xfId="0" applyNumberFormat="1" applyFont="1" applyFill="1" applyBorder="1" applyAlignment="1">
      <alignment horizontal="right"/>
    </xf>
    <xf numFmtId="0" fontId="10" fillId="5" borderId="3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left" vertical="center" wrapText="1"/>
    </xf>
    <xf numFmtId="0" fontId="3" fillId="10" borderId="12" xfId="0" applyFont="1" applyFill="1" applyBorder="1" applyAlignment="1">
      <alignment horizontal="left" vertical="center" wrapText="1"/>
    </xf>
    <xf numFmtId="0" fontId="3" fillId="10" borderId="13" xfId="0" applyFont="1" applyFill="1" applyBorder="1" applyAlignment="1">
      <alignment horizontal="left" vertical="center" wrapText="1"/>
    </xf>
    <xf numFmtId="0" fontId="3" fillId="10" borderId="7" xfId="0" applyFont="1" applyFill="1" applyBorder="1" applyAlignment="1">
      <alignment horizontal="left" vertical="center" wrapText="1"/>
    </xf>
    <xf numFmtId="3" fontId="3" fillId="10" borderId="3" xfId="0" applyNumberFormat="1" applyFont="1" applyFill="1" applyBorder="1" applyAlignment="1">
      <alignment horizontal="right"/>
    </xf>
    <xf numFmtId="0" fontId="3" fillId="10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3" fontId="4" fillId="5" borderId="3" xfId="0" applyNumberFormat="1" applyFont="1" applyFill="1" applyBorder="1" applyAlignment="1">
      <alignment horizontal="right"/>
    </xf>
    <xf numFmtId="0" fontId="4" fillId="6" borderId="2" xfId="0" applyFont="1" applyFill="1" applyBorder="1" applyAlignment="1">
      <alignment horizontal="left" vertical="center" wrapText="1"/>
    </xf>
    <xf numFmtId="3" fontId="4" fillId="6" borderId="3" xfId="0" applyNumberFormat="1" applyFont="1" applyFill="1" applyBorder="1" applyAlignment="1">
      <alignment horizontal="right"/>
    </xf>
    <xf numFmtId="0" fontId="3" fillId="7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 indent="1"/>
    </xf>
    <xf numFmtId="0" fontId="3" fillId="9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 indent="1"/>
    </xf>
    <xf numFmtId="0" fontId="3" fillId="3" borderId="5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7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 indent="1"/>
    </xf>
    <xf numFmtId="0" fontId="11" fillId="3" borderId="5" xfId="0" applyFont="1" applyFill="1" applyBorder="1" applyAlignment="1">
      <alignment horizontal="left" vertical="center" wrapText="1" indent="1"/>
    </xf>
    <xf numFmtId="0" fontId="11" fillId="3" borderId="6" xfId="0" applyFont="1" applyFill="1" applyBorder="1" applyAlignment="1">
      <alignment horizontal="left" vertical="center" wrapText="1" indent="1"/>
    </xf>
    <xf numFmtId="0" fontId="11" fillId="3" borderId="7" xfId="0" applyFont="1" applyFill="1" applyBorder="1" applyAlignment="1">
      <alignment horizontal="left" vertical="center" wrapText="1"/>
    </xf>
    <xf numFmtId="3" fontId="11" fillId="3" borderId="3" xfId="0" applyNumberFormat="1" applyFont="1" applyFill="1" applyBorder="1" applyAlignment="1">
      <alignment horizontal="right"/>
    </xf>
    <xf numFmtId="0" fontId="11" fillId="2" borderId="4" xfId="0" applyFont="1" applyFill="1" applyBorder="1" applyAlignment="1">
      <alignment horizontal="left" vertical="center" wrapText="1" indent="1"/>
    </xf>
    <xf numFmtId="0" fontId="11" fillId="2" borderId="5" xfId="0" applyFont="1" applyFill="1" applyBorder="1" applyAlignment="1">
      <alignment horizontal="left" vertical="center" wrapText="1" indent="1"/>
    </xf>
    <xf numFmtId="0" fontId="11" fillId="2" borderId="6" xfId="0" applyFont="1" applyFill="1" applyBorder="1" applyAlignment="1">
      <alignment horizontal="left" vertical="center" wrapText="1" indent="1"/>
    </xf>
    <xf numFmtId="0" fontId="11" fillId="2" borderId="7" xfId="0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right"/>
    </xf>
    <xf numFmtId="0" fontId="3" fillId="9" borderId="8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3" fillId="9" borderId="7" xfId="0" applyFont="1" applyFill="1" applyBorder="1" applyAlignment="1">
      <alignment horizontal="left" vertical="center" wrapText="1" indent="1"/>
    </xf>
    <xf numFmtId="0" fontId="3" fillId="3" borderId="11" xfId="0" applyFont="1" applyFill="1" applyBorder="1" applyAlignment="1">
      <alignment horizontal="left" vertical="center" wrapText="1" indent="1"/>
    </xf>
    <xf numFmtId="0" fontId="3" fillId="3" borderId="12" xfId="0" applyFont="1" applyFill="1" applyBorder="1" applyAlignment="1">
      <alignment horizontal="left" vertical="center" wrapText="1" indent="1"/>
    </xf>
    <xf numFmtId="0" fontId="3" fillId="3" borderId="13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3" fontId="3" fillId="3" borderId="3" xfId="0" applyNumberFormat="1" applyFont="1" applyFill="1" applyBorder="1"/>
    <xf numFmtId="0" fontId="3" fillId="3" borderId="3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 indent="1"/>
    </xf>
    <xf numFmtId="0" fontId="3" fillId="8" borderId="6" xfId="0" applyFont="1" applyFill="1" applyBorder="1" applyAlignment="1">
      <alignment horizontal="left" vertical="center" wrapText="1" indent="1"/>
    </xf>
    <xf numFmtId="0" fontId="3" fillId="8" borderId="8" xfId="0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7" xfId="0" applyFont="1" applyFill="1" applyBorder="1" applyAlignment="1">
      <alignment horizontal="left" vertical="center" wrapText="1" indent="1"/>
    </xf>
    <xf numFmtId="0" fontId="11" fillId="8" borderId="3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3" fillId="8" borderId="8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 indent="1"/>
    </xf>
    <xf numFmtId="0" fontId="5" fillId="6" borderId="12" xfId="0" applyFont="1" applyFill="1" applyBorder="1" applyAlignment="1">
      <alignment horizontal="left" vertical="center" wrapText="1" indent="1"/>
    </xf>
    <xf numFmtId="0" fontId="5" fillId="6" borderId="13" xfId="0" applyFont="1" applyFill="1" applyBorder="1" applyAlignment="1">
      <alignment horizontal="left" vertical="center" wrapText="1" indent="1"/>
    </xf>
    <xf numFmtId="0" fontId="5" fillId="6" borderId="3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 indent="1"/>
    </xf>
    <xf numFmtId="0" fontId="3" fillId="7" borderId="1" xfId="0" applyFont="1" applyFill="1" applyBorder="1" applyAlignment="1">
      <alignment horizontal="left" vertical="center" wrapText="1" indent="1"/>
    </xf>
    <xf numFmtId="0" fontId="3" fillId="7" borderId="7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5" fillId="6" borderId="8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7" xfId="0" applyFont="1" applyFill="1" applyBorder="1" applyAlignment="1">
      <alignment horizontal="left" vertical="center" wrapText="1" indent="1"/>
    </xf>
    <xf numFmtId="0" fontId="12" fillId="7" borderId="8" xfId="0" applyFont="1" applyFill="1" applyBorder="1" applyAlignment="1">
      <alignment horizontal="left" vertical="center" wrapText="1" indent="1"/>
    </xf>
    <xf numFmtId="0" fontId="12" fillId="7" borderId="1" xfId="0" applyFont="1" applyFill="1" applyBorder="1" applyAlignment="1">
      <alignment horizontal="left" vertical="center" wrapText="1" indent="1"/>
    </xf>
    <xf numFmtId="0" fontId="12" fillId="7" borderId="7" xfId="0" applyFont="1" applyFill="1" applyBorder="1" applyAlignment="1">
      <alignment horizontal="left" vertical="center" wrapText="1" indent="1"/>
    </xf>
    <xf numFmtId="0" fontId="12" fillId="7" borderId="3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left" vertical="center" wrapText="1" indent="1"/>
    </xf>
    <xf numFmtId="0" fontId="5" fillId="5" borderId="7" xfId="0" applyFont="1" applyFill="1" applyBorder="1" applyAlignment="1">
      <alignment horizontal="left" vertical="center" wrapText="1" indent="1"/>
    </xf>
    <xf numFmtId="0" fontId="8" fillId="5" borderId="3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horizontal="left" vertical="center" wrapText="1" indent="1"/>
    </xf>
    <xf numFmtId="0" fontId="12" fillId="7" borderId="5" xfId="0" applyFont="1" applyFill="1" applyBorder="1" applyAlignment="1">
      <alignment horizontal="left" vertical="center" wrapText="1" indent="1"/>
    </xf>
    <xf numFmtId="0" fontId="12" fillId="7" borderId="6" xfId="0" applyFont="1" applyFill="1" applyBorder="1" applyAlignment="1">
      <alignment horizontal="left" vertical="center" wrapText="1" indent="1"/>
    </xf>
    <xf numFmtId="0" fontId="11" fillId="7" borderId="3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horizontal="left" vertical="center" wrapText="1" indent="1"/>
    </xf>
    <xf numFmtId="0" fontId="13" fillId="8" borderId="7" xfId="0" applyFont="1" applyFill="1" applyBorder="1" applyAlignment="1">
      <alignment vertical="center" wrapText="1"/>
    </xf>
    <xf numFmtId="0" fontId="3" fillId="9" borderId="11" xfId="0" applyFont="1" applyFill="1" applyBorder="1" applyAlignment="1">
      <alignment horizontal="left" vertical="center" wrapText="1" indent="1"/>
    </xf>
    <xf numFmtId="0" fontId="3" fillId="9" borderId="12" xfId="0" applyFont="1" applyFill="1" applyBorder="1" applyAlignment="1">
      <alignment horizontal="left" vertical="center" wrapText="1" indent="1"/>
    </xf>
    <xf numFmtId="0" fontId="3" fillId="9" borderId="13" xfId="0" applyFont="1" applyFill="1" applyBorder="1" applyAlignment="1">
      <alignment horizontal="left" vertical="center" wrapText="1" indent="1"/>
    </xf>
    <xf numFmtId="0" fontId="13" fillId="9" borderId="3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vertical="center" wrapText="1"/>
    </xf>
    <xf numFmtId="0" fontId="0" fillId="9" borderId="0" xfId="0" applyFill="1"/>
    <xf numFmtId="0" fontId="11" fillId="3" borderId="8" xfId="0" applyFont="1" applyFill="1" applyBorder="1" applyAlignment="1">
      <alignment horizontal="left" vertical="center" wrapText="1" indent="1"/>
    </xf>
    <xf numFmtId="0" fontId="11" fillId="3" borderId="1" xfId="0" applyFont="1" applyFill="1" applyBorder="1" applyAlignment="1">
      <alignment horizontal="left" vertical="center" wrapText="1" indent="1"/>
    </xf>
    <xf numFmtId="0" fontId="11" fillId="3" borderId="7" xfId="0" applyFont="1" applyFill="1" applyBorder="1" applyAlignment="1">
      <alignment horizontal="left" vertical="center" wrapText="1" indent="1"/>
    </xf>
    <xf numFmtId="0" fontId="14" fillId="6" borderId="3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left" vertical="center" wrapText="1" indent="1"/>
    </xf>
    <xf numFmtId="0" fontId="3" fillId="7" borderId="5" xfId="0" applyFont="1" applyFill="1" applyBorder="1" applyAlignment="1">
      <alignment horizontal="left" vertical="center" wrapText="1" indent="1"/>
    </xf>
    <xf numFmtId="0" fontId="3" fillId="7" borderId="6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11" fillId="8" borderId="7" xfId="0" applyFont="1" applyFill="1" applyBorder="1" applyAlignment="1">
      <alignment vertical="center" wrapText="1"/>
    </xf>
    <xf numFmtId="0" fontId="11" fillId="9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3" fontId="3" fillId="6" borderId="3" xfId="0" applyNumberFormat="1" applyFont="1" applyFill="1" applyBorder="1" applyAlignment="1">
      <alignment horizontal="right"/>
    </xf>
    <xf numFmtId="0" fontId="13" fillId="7" borderId="3" xfId="0" applyFont="1" applyFill="1" applyBorder="1" applyAlignment="1">
      <alignment vertical="center" wrapText="1"/>
    </xf>
    <xf numFmtId="0" fontId="12" fillId="8" borderId="8" xfId="0" applyFont="1" applyFill="1" applyBorder="1" applyAlignment="1">
      <alignment horizontal="left" vertical="center" wrapText="1" indent="1"/>
    </xf>
    <xf numFmtId="0" fontId="12" fillId="8" borderId="1" xfId="0" applyFont="1" applyFill="1" applyBorder="1" applyAlignment="1">
      <alignment horizontal="left" vertical="center" wrapText="1" indent="1"/>
    </xf>
    <xf numFmtId="0" fontId="12" fillId="8" borderId="7" xfId="0" applyFont="1" applyFill="1" applyBorder="1" applyAlignment="1">
      <alignment horizontal="left" vertical="center" wrapText="1" indent="1"/>
    </xf>
    <xf numFmtId="0" fontId="13" fillId="8" borderId="3" xfId="0" applyFont="1" applyFill="1" applyBorder="1" applyAlignment="1">
      <alignment vertical="center" wrapText="1"/>
    </xf>
    <xf numFmtId="0" fontId="12" fillId="9" borderId="8" xfId="0" applyFont="1" applyFill="1" applyBorder="1" applyAlignment="1">
      <alignment horizontal="left" vertical="center" wrapText="1" indent="1"/>
    </xf>
    <xf numFmtId="0" fontId="12" fillId="9" borderId="1" xfId="0" applyFont="1" applyFill="1" applyBorder="1" applyAlignment="1">
      <alignment horizontal="left" vertical="center" wrapText="1" indent="1"/>
    </xf>
    <xf numFmtId="0" fontId="12" fillId="9" borderId="7" xfId="0" applyFont="1" applyFill="1" applyBorder="1" applyAlignment="1">
      <alignment horizontal="left" vertical="center" wrapText="1" indent="1"/>
    </xf>
    <xf numFmtId="0" fontId="13" fillId="9" borderId="3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horizontal="left" vertical="center" wrapText="1" indent="1"/>
    </xf>
    <xf numFmtId="0" fontId="12" fillId="3" borderId="1" xfId="0" applyFont="1" applyFill="1" applyBorder="1" applyAlignment="1">
      <alignment horizontal="left" vertical="center" wrapText="1" indent="1"/>
    </xf>
    <xf numFmtId="0" fontId="12" fillId="3" borderId="7" xfId="0" applyFont="1" applyFill="1" applyBorder="1" applyAlignment="1">
      <alignment horizontal="left" vertical="center" wrapText="1" indent="1"/>
    </xf>
    <xf numFmtId="0" fontId="12" fillId="2" borderId="8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12" fillId="2" borderId="7" xfId="0" applyFont="1" applyFill="1" applyBorder="1" applyAlignment="1">
      <alignment horizontal="left" vertical="center" wrapText="1" indent="1"/>
    </xf>
    <xf numFmtId="0" fontId="12" fillId="7" borderId="3" xfId="0" applyFont="1" applyFill="1" applyBorder="1" applyAlignment="1">
      <alignment horizontal="left" vertical="center" wrapText="1" indent="1"/>
    </xf>
    <xf numFmtId="0" fontId="12" fillId="8" borderId="2" xfId="0" applyFont="1" applyFill="1" applyBorder="1" applyAlignment="1">
      <alignment horizontal="left" vertical="center" wrapText="1" indent="1"/>
    </xf>
    <xf numFmtId="0" fontId="12" fillId="9" borderId="4" xfId="0" applyFont="1" applyFill="1" applyBorder="1" applyAlignment="1">
      <alignment horizontal="left" vertical="center" wrapText="1" indent="1"/>
    </xf>
    <xf numFmtId="0" fontId="12" fillId="9" borderId="5" xfId="0" applyFont="1" applyFill="1" applyBorder="1" applyAlignment="1">
      <alignment horizontal="left" vertical="center" wrapText="1" indent="1"/>
    </xf>
    <xf numFmtId="0" fontId="12" fillId="9" borderId="6" xfId="0" applyFont="1" applyFill="1" applyBorder="1" applyAlignment="1">
      <alignment horizontal="left" vertical="center" wrapText="1" indent="1"/>
    </xf>
    <xf numFmtId="0" fontId="13" fillId="9" borderId="7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left" vertical="center" wrapText="1" indent="1"/>
    </xf>
    <xf numFmtId="0" fontId="12" fillId="3" borderId="5" xfId="0" applyFont="1" applyFill="1" applyBorder="1" applyAlignment="1">
      <alignment horizontal="left" vertical="center" wrapText="1" indent="1"/>
    </xf>
    <xf numFmtId="0" fontId="12" fillId="3" borderId="6" xfId="0" applyFont="1" applyFill="1" applyBorder="1" applyAlignment="1">
      <alignment horizontal="left" vertical="center" wrapText="1" indent="1"/>
    </xf>
    <xf numFmtId="3" fontId="0" fillId="0" borderId="0" xfId="0" applyNumberFormat="1"/>
    <xf numFmtId="0" fontId="12" fillId="2" borderId="4" xfId="0" applyFont="1" applyFill="1" applyBorder="1" applyAlignment="1">
      <alignment horizontal="left" vertical="center" wrapText="1" indent="1"/>
    </xf>
    <xf numFmtId="0" fontId="12" fillId="2" borderId="5" xfId="0" applyFont="1" applyFill="1" applyBorder="1" applyAlignment="1">
      <alignment horizontal="left" vertical="center" wrapText="1" indent="1"/>
    </xf>
    <xf numFmtId="0" fontId="12" fillId="2" borderId="6" xfId="0" applyFont="1" applyFill="1" applyBorder="1" applyAlignment="1">
      <alignment horizontal="left" vertical="center" wrapText="1" indent="1"/>
    </xf>
    <xf numFmtId="0" fontId="13" fillId="2" borderId="7" xfId="0" applyFont="1" applyFill="1" applyBorder="1" applyAlignment="1">
      <alignment vertical="center" wrapText="1"/>
    </xf>
    <xf numFmtId="0" fontId="12" fillId="9" borderId="11" xfId="0" applyFont="1" applyFill="1" applyBorder="1" applyAlignment="1">
      <alignment horizontal="left" vertical="center" wrapText="1" indent="1"/>
    </xf>
    <xf numFmtId="0" fontId="12" fillId="9" borderId="12" xfId="0" applyFont="1" applyFill="1" applyBorder="1" applyAlignment="1">
      <alignment horizontal="left" vertical="center" wrapText="1" indent="1"/>
    </xf>
    <xf numFmtId="0" fontId="12" fillId="9" borderId="13" xfId="0" applyFont="1" applyFill="1" applyBorder="1" applyAlignment="1">
      <alignment horizontal="left" vertical="center" wrapText="1" indent="1"/>
    </xf>
    <xf numFmtId="0" fontId="12" fillId="3" borderId="10" xfId="0" applyFont="1" applyFill="1" applyBorder="1" applyAlignment="1">
      <alignment horizontal="left" vertical="center" wrapText="1" indent="1"/>
    </xf>
    <xf numFmtId="3" fontId="12" fillId="2" borderId="3" xfId="0" applyNumberFormat="1" applyFont="1" applyFill="1" applyBorder="1" applyAlignment="1">
      <alignment horizontal="right"/>
    </xf>
    <xf numFmtId="0" fontId="5" fillId="6" borderId="9" xfId="0" applyFont="1" applyFill="1" applyBorder="1" applyAlignment="1">
      <alignment horizontal="left" vertical="center" wrapText="1" indent="1"/>
    </xf>
    <xf numFmtId="0" fontId="12" fillId="8" borderId="3" xfId="0" applyFont="1" applyFill="1" applyBorder="1" applyAlignment="1">
      <alignment horizontal="left" vertical="center" wrapText="1" indent="1"/>
    </xf>
    <xf numFmtId="0" fontId="12" fillId="9" borderId="2" xfId="0" applyFont="1" applyFill="1" applyBorder="1" applyAlignment="1">
      <alignment horizontal="left" vertical="center" wrapText="1" indent="1"/>
    </xf>
    <xf numFmtId="0" fontId="13" fillId="3" borderId="7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left" vertical="center" wrapText="1" indent="1"/>
    </xf>
    <xf numFmtId="0" fontId="12" fillId="2" borderId="12" xfId="0" applyFont="1" applyFill="1" applyBorder="1" applyAlignment="1">
      <alignment horizontal="left" vertical="center" wrapText="1" indent="1"/>
    </xf>
    <xf numFmtId="0" fontId="12" fillId="2" borderId="13" xfId="0" applyFont="1" applyFill="1" applyBorder="1" applyAlignment="1">
      <alignment horizontal="left" vertical="center" wrapText="1" indent="1"/>
    </xf>
    <xf numFmtId="0" fontId="13" fillId="2" borderId="6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left" vertical="center" wrapText="1" indent="1"/>
    </xf>
    <xf numFmtId="0" fontId="12" fillId="3" borderId="12" xfId="0" applyFont="1" applyFill="1" applyBorder="1" applyAlignment="1">
      <alignment horizontal="left" vertical="center" wrapText="1" indent="1"/>
    </xf>
    <xf numFmtId="0" fontId="13" fillId="3" borderId="3" xfId="0" applyFont="1" applyFill="1" applyBorder="1" applyAlignment="1">
      <alignment vertical="center" wrapText="1"/>
    </xf>
    <xf numFmtId="3" fontId="3" fillId="3" borderId="7" xfId="0" applyNumberFormat="1" applyFont="1" applyFill="1" applyBorder="1" applyAlignment="1">
      <alignment horizontal="right"/>
    </xf>
    <xf numFmtId="0" fontId="13" fillId="2" borderId="13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left" vertical="center" wrapText="1" indent="1"/>
    </xf>
    <xf numFmtId="0" fontId="12" fillId="3" borderId="13" xfId="0" applyFont="1" applyFill="1" applyBorder="1" applyAlignment="1">
      <alignment horizontal="left" vertical="center" wrapText="1" indent="1"/>
    </xf>
    <xf numFmtId="0" fontId="12" fillId="8" borderId="9" xfId="0" applyFont="1" applyFill="1" applyBorder="1" applyAlignment="1">
      <alignment horizontal="left" vertical="center" wrapText="1" indent="1"/>
    </xf>
    <xf numFmtId="3" fontId="0" fillId="3" borderId="3" xfId="0" applyNumberFormat="1" applyFill="1" applyBorder="1"/>
    <xf numFmtId="0" fontId="12" fillId="9" borderId="3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 wrapText="1" indent="1"/>
    </xf>
    <xf numFmtId="0" fontId="5" fillId="6" borderId="10" xfId="0" applyFont="1" applyFill="1" applyBorder="1" applyAlignment="1">
      <alignment horizontal="left" vertical="center" wrapText="1" indent="1"/>
    </xf>
    <xf numFmtId="0" fontId="5" fillId="7" borderId="7" xfId="0" applyFont="1" applyFill="1" applyBorder="1" applyAlignment="1">
      <alignment horizontal="left" vertical="center" wrapText="1" indent="1"/>
    </xf>
    <xf numFmtId="0" fontId="11" fillId="7" borderId="7" xfId="0" applyFont="1" applyFill="1" applyBorder="1" applyAlignment="1">
      <alignment vertical="center" wrapText="1"/>
    </xf>
    <xf numFmtId="3" fontId="12" fillId="7" borderId="3" xfId="0" applyNumberFormat="1" applyFont="1" applyFill="1" applyBorder="1" applyAlignment="1">
      <alignment horizontal="right"/>
    </xf>
    <xf numFmtId="0" fontId="12" fillId="2" borderId="11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 indent="1"/>
    </xf>
    <xf numFmtId="0" fontId="4" fillId="6" borderId="1" xfId="0" applyFont="1" applyFill="1" applyBorder="1" applyAlignment="1">
      <alignment horizontal="left" vertical="center" wrapText="1" indent="1"/>
    </xf>
    <xf numFmtId="0" fontId="4" fillId="6" borderId="7" xfId="0" applyFont="1" applyFill="1" applyBorder="1" applyAlignment="1">
      <alignment horizontal="left" vertical="center" wrapText="1" indent="1"/>
    </xf>
    <xf numFmtId="3" fontId="12" fillId="8" borderId="3" xfId="0" applyNumberFormat="1" applyFont="1" applyFill="1" applyBorder="1" applyAlignment="1">
      <alignment horizontal="right"/>
    </xf>
    <xf numFmtId="3" fontId="12" fillId="9" borderId="3" xfId="0" applyNumberFormat="1" applyFont="1" applyFill="1" applyBorder="1" applyAlignment="1">
      <alignment horizontal="right"/>
    </xf>
    <xf numFmtId="3" fontId="12" fillId="3" borderId="3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3" fontId="3" fillId="2" borderId="7" xfId="0" applyNumberFormat="1" applyFont="1" applyFill="1" applyBorder="1" applyAlignment="1">
      <alignment horizontal="right"/>
    </xf>
    <xf numFmtId="0" fontId="0" fillId="0" borderId="3" xfId="0" applyBorder="1"/>
    <xf numFmtId="0" fontId="15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8" fillId="6" borderId="3" xfId="0" applyFont="1" applyFill="1" applyBorder="1" applyAlignment="1">
      <alignment horizontal="left" vertical="center" wrapText="1"/>
    </xf>
    <xf numFmtId="3" fontId="14" fillId="6" borderId="7" xfId="0" applyNumberFormat="1" applyFont="1" applyFill="1" applyBorder="1" applyAlignment="1">
      <alignment horizontal="right"/>
    </xf>
    <xf numFmtId="0" fontId="8" fillId="11" borderId="3" xfId="0" applyFont="1" applyFill="1" applyBorder="1" applyAlignment="1">
      <alignment horizontal="left" vertical="center" wrapText="1"/>
    </xf>
    <xf numFmtId="3" fontId="4" fillId="11" borderId="7" xfId="0" applyNumberFormat="1" applyFont="1" applyFill="1" applyBorder="1" applyAlignment="1">
      <alignment horizontal="right"/>
    </xf>
    <xf numFmtId="3" fontId="4" fillId="11" borderId="3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/>
    </xf>
    <xf numFmtId="3" fontId="14" fillId="6" borderId="7" xfId="0" applyNumberFormat="1" applyFont="1" applyFill="1" applyBorder="1" applyAlignment="1">
      <alignment horizontal="center" vertical="center" wrapText="1"/>
    </xf>
    <xf numFmtId="3" fontId="4" fillId="6" borderId="3" xfId="0" applyNumberFormat="1" applyFont="1" applyFill="1" applyBorder="1" applyAlignment="1">
      <alignment horizontal="center" vertical="center" wrapText="1"/>
    </xf>
    <xf numFmtId="3" fontId="14" fillId="6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3" fontId="4" fillId="3" borderId="7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/>
    </xf>
    <xf numFmtId="0" fontId="4" fillId="9" borderId="3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3" fontId="4" fillId="5" borderId="7" xfId="0" applyNumberFormat="1" applyFont="1" applyFill="1" applyBorder="1" applyAlignment="1">
      <alignment horizontal="right"/>
    </xf>
    <xf numFmtId="3" fontId="4" fillId="5" borderId="3" xfId="0" applyNumberFormat="1" applyFont="1" applyFill="1" applyBorder="1" applyAlignment="1">
      <alignment horizontal="left"/>
    </xf>
    <xf numFmtId="3" fontId="14" fillId="5" borderId="3" xfId="0" applyNumberFormat="1" applyFont="1" applyFill="1" applyBorder="1" applyAlignment="1">
      <alignment horizontal="right"/>
    </xf>
    <xf numFmtId="0" fontId="18" fillId="6" borderId="3" xfId="0" applyFont="1" applyFill="1" applyBorder="1" applyAlignment="1">
      <alignment horizontal="left" vertical="center" wrapText="1"/>
    </xf>
    <xf numFmtId="3" fontId="18" fillId="6" borderId="7" xfId="0" applyNumberFormat="1" applyFont="1" applyFill="1" applyBorder="1" applyAlignment="1">
      <alignment horizontal="right"/>
    </xf>
    <xf numFmtId="3" fontId="18" fillId="6" borderId="3" xfId="0" applyNumberFormat="1" applyFont="1" applyFill="1" applyBorder="1" applyAlignment="1">
      <alignment horizontal="left" wrapText="1"/>
    </xf>
    <xf numFmtId="3" fontId="18" fillId="6" borderId="3" xfId="0" applyNumberFormat="1" applyFont="1" applyFill="1" applyBorder="1" applyAlignment="1">
      <alignment horizontal="right"/>
    </xf>
    <xf numFmtId="0" fontId="8" fillId="9" borderId="3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3" fontId="3" fillId="9" borderId="7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right"/>
    </xf>
    <xf numFmtId="0" fontId="11" fillId="9" borderId="3" xfId="0" applyFont="1" applyFill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3" fillId="9" borderId="7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right"/>
    </xf>
    <xf numFmtId="3" fontId="4" fillId="9" borderId="3" xfId="0" applyNumberFormat="1" applyFont="1" applyFill="1" applyBorder="1" applyAlignment="1">
      <alignment horizontal="left" wrapText="1"/>
    </xf>
    <xf numFmtId="3" fontId="4" fillId="9" borderId="3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left" vertical="center"/>
    </xf>
    <xf numFmtId="0" fontId="0" fillId="3" borderId="8" xfId="0" applyFill="1" applyBorder="1"/>
    <xf numFmtId="0" fontId="0" fillId="3" borderId="3" xfId="0" applyFill="1" applyBorder="1"/>
    <xf numFmtId="0" fontId="3" fillId="3" borderId="3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3" fontId="0" fillId="0" borderId="3" xfId="0" applyNumberFormat="1" applyBorder="1"/>
    <xf numFmtId="0" fontId="0" fillId="0" borderId="8" xfId="0" applyBorder="1"/>
    <xf numFmtId="0" fontId="3" fillId="2" borderId="3" xfId="0" applyFont="1" applyFill="1" applyBorder="1" applyAlignment="1">
      <alignment horizontal="right"/>
    </xf>
    <xf numFmtId="0" fontId="1" fillId="9" borderId="8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left" vertical="center" wrapText="1"/>
    </xf>
    <xf numFmtId="3" fontId="19" fillId="9" borderId="3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3" fontId="20" fillId="3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3" fontId="4" fillId="6" borderId="3" xfId="0" applyNumberFormat="1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right" vertical="center" wrapText="1"/>
    </xf>
    <xf numFmtId="0" fontId="3" fillId="9" borderId="7" xfId="0" applyFont="1" applyFill="1" applyBorder="1" applyAlignment="1">
      <alignment horizontal="center" vertical="center" wrapText="1"/>
    </xf>
    <xf numFmtId="3" fontId="3" fillId="9" borderId="3" xfId="0" applyNumberFormat="1" applyFont="1" applyFill="1" applyBorder="1" applyAlignment="1">
      <alignment horizontal="left" vertical="center" wrapText="1"/>
    </xf>
    <xf numFmtId="3" fontId="3" fillId="9" borderId="3" xfId="0" applyNumberFormat="1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3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right"/>
    </xf>
    <xf numFmtId="3" fontId="4" fillId="5" borderId="3" xfId="0" applyNumberFormat="1" applyFont="1" applyFill="1" applyBorder="1" applyAlignment="1">
      <alignment horizontal="left" wrapText="1"/>
    </xf>
    <xf numFmtId="3" fontId="13" fillId="5" borderId="3" xfId="0" applyNumberFormat="1" applyFont="1" applyFill="1" applyBorder="1" applyAlignment="1">
      <alignment horizontal="right"/>
    </xf>
    <xf numFmtId="0" fontId="11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left" wrapText="1"/>
    </xf>
    <xf numFmtId="0" fontId="0" fillId="9" borderId="3" xfId="0" applyFill="1" applyBorder="1"/>
    <xf numFmtId="0" fontId="7" fillId="9" borderId="3" xfId="0" applyFont="1" applyFill="1" applyBorder="1" applyAlignment="1">
      <alignment wrapText="1"/>
    </xf>
    <xf numFmtId="3" fontId="0" fillId="9" borderId="3" xfId="0" applyNumberFormat="1" applyFill="1" applyBorder="1"/>
    <xf numFmtId="0" fontId="7" fillId="3" borderId="3" xfId="0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0" borderId="3" xfId="0" applyFont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5" borderId="3" xfId="0" applyFill="1" applyBorder="1"/>
    <xf numFmtId="0" fontId="0" fillId="6" borderId="3" xfId="0" applyFill="1" applyBorder="1"/>
    <xf numFmtId="3" fontId="3" fillId="2" borderId="8" xfId="0" applyNumberFormat="1" applyFont="1" applyFill="1" applyBorder="1" applyAlignment="1">
      <alignment horizontal="right"/>
    </xf>
    <xf numFmtId="0" fontId="0" fillId="2" borderId="3" xfId="0" applyFill="1" applyBorder="1"/>
    <xf numFmtId="3" fontId="3" fillId="2" borderId="8" xfId="0" applyNumberFormat="1" applyFont="1" applyFill="1" applyBorder="1" applyAlignment="1">
      <alignment horizontal="right" wrapText="1"/>
    </xf>
    <xf numFmtId="3" fontId="3" fillId="2" borderId="8" xfId="0" applyNumberFormat="1" applyFont="1" applyFill="1" applyBorder="1" applyAlignment="1">
      <alignment horizontal="right" vertical="center" wrapText="1"/>
    </xf>
    <xf numFmtId="3" fontId="4" fillId="6" borderId="8" xfId="0" applyNumberFormat="1" applyFont="1" applyFill="1" applyBorder="1" applyAlignment="1">
      <alignment horizontal="right" vertical="center" wrapText="1"/>
    </xf>
    <xf numFmtId="0" fontId="21" fillId="5" borderId="3" xfId="0" applyFont="1" applyFill="1" applyBorder="1"/>
    <xf numFmtId="0" fontId="7" fillId="2" borderId="3" xfId="0" applyFont="1" applyFill="1" applyBorder="1" applyAlignment="1">
      <alignment wrapText="1"/>
    </xf>
    <xf numFmtId="0" fontId="21" fillId="6" borderId="3" xfId="0" applyFont="1" applyFill="1" applyBorder="1"/>
    <xf numFmtId="0" fontId="18" fillId="6" borderId="3" xfId="0" applyFont="1" applyFill="1" applyBorder="1" applyAlignment="1">
      <alignment wrapText="1"/>
    </xf>
    <xf numFmtId="3" fontId="21" fillId="6" borderId="3" xfId="0" applyNumberFormat="1" applyFont="1" applyFill="1" applyBorder="1"/>
    <xf numFmtId="0" fontId="7" fillId="0" borderId="3" xfId="0" applyFont="1" applyBorder="1"/>
    <xf numFmtId="0" fontId="0" fillId="8" borderId="3" xfId="0" applyFill="1" applyBorder="1"/>
    <xf numFmtId="0" fontId="7" fillId="8" borderId="3" xfId="0" applyFont="1" applyFill="1" applyBorder="1" applyAlignment="1">
      <alignment wrapText="1"/>
    </xf>
    <xf numFmtId="3" fontId="0" fillId="8" borderId="3" xfId="0" applyNumberFormat="1" applyFill="1" applyBorder="1"/>
    <xf numFmtId="0" fontId="21" fillId="0" borderId="0" xfId="0" applyFont="1"/>
    <xf numFmtId="0" fontId="2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2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8" fillId="6" borderId="8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3" fontId="4" fillId="0" borderId="3" xfId="0" applyNumberFormat="1" applyFont="1" applyBorder="1" applyAlignment="1">
      <alignment horizontal="right"/>
    </xf>
    <xf numFmtId="0" fontId="8" fillId="0" borderId="8" xfId="0" applyFont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3" fontId="8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1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12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3" fontId="4" fillId="0" borderId="3" xfId="0" applyNumberFormat="1" applyFont="1" applyBorder="1" applyAlignment="1">
      <alignment horizontal="right" wrapText="1"/>
    </xf>
    <xf numFmtId="3" fontId="4" fillId="6" borderId="3" xfId="0" applyNumberFormat="1" applyFont="1" applyFill="1" applyBorder="1" applyAlignment="1">
      <alignment horizontal="right" wrapText="1"/>
    </xf>
    <xf numFmtId="3" fontId="8" fillId="2" borderId="0" xfId="0" applyNumberFormat="1" applyFont="1" applyFill="1" applyAlignment="1">
      <alignment horizontal="right" wrapText="1"/>
    </xf>
    <xf numFmtId="0" fontId="8" fillId="0" borderId="8" xfId="0" applyFont="1" applyBorder="1" applyAlignment="1" quotePrefix="1">
      <alignment horizontal="left" vertical="center"/>
    </xf>
    <xf numFmtId="0" fontId="8" fillId="0" borderId="8" xfId="0" applyFont="1" applyBorder="1" applyAlignment="1" quotePrefix="1">
      <alignment horizontal="left" vertical="center" wrapText="1"/>
    </xf>
    <xf numFmtId="0" fontId="8" fillId="6" borderId="8" xfId="0" applyFont="1" applyFill="1" applyBorder="1" applyAlignment="1" quotePrefix="1">
      <alignment horizontal="left" vertical="center" wrapText="1"/>
    </xf>
    <xf numFmtId="0" fontId="13" fillId="2" borderId="3" xfId="0" applyFont="1" applyFill="1" applyBorder="1" applyAlignment="1" quotePrefix="1">
      <alignment horizontal="left" vertical="center"/>
    </xf>
    <xf numFmtId="0" fontId="15" fillId="2" borderId="3" xfId="0" applyFont="1" applyFill="1" applyBorder="1" applyAlignment="1" quotePrefix="1">
      <alignment horizontal="left" vertical="center" wrapText="1"/>
    </xf>
    <xf numFmtId="0" fontId="15" fillId="2" borderId="3" xfId="0" applyFont="1" applyFill="1" applyBorder="1" applyAlignment="1" quotePrefix="1">
      <alignment horizontal="left" vertical="center"/>
    </xf>
    <xf numFmtId="0" fontId="13" fillId="9" borderId="3" xfId="0" applyFont="1" applyFill="1" applyBorder="1" applyAlignment="1" quotePrefix="1">
      <alignment horizontal="left" vertical="center" wrapText="1"/>
    </xf>
    <xf numFmtId="0" fontId="14" fillId="6" borderId="3" xfId="0" applyFont="1" applyFill="1" applyBorder="1" applyAlignment="1" quotePrefix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workbookViewId="0">
      <selection activeCell="A14" sqref="A14:E14"/>
    </sheetView>
  </sheetViews>
  <sheetFormatPr defaultColWidth="9" defaultRowHeight="15"/>
  <cols>
    <col min="5" max="9" width="25.2857142857143" customWidth="1"/>
    <col min="10" max="10" width="15.7142857142857" customWidth="1"/>
    <col min="11" max="11" width="14.1428571428571" customWidth="1"/>
    <col min="12" max="12" width="12" customWidth="1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8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ht="15.75" spans="1:11">
      <c r="A3" s="4" t="s">
        <v>1</v>
      </c>
      <c r="B3" s="4"/>
      <c r="C3" s="4"/>
      <c r="D3" s="4"/>
      <c r="E3" s="4"/>
      <c r="F3" s="4"/>
      <c r="G3" s="4"/>
      <c r="H3" s="4"/>
      <c r="I3" s="255"/>
      <c r="J3" s="255"/>
      <c r="K3" s="255"/>
    </row>
    <row r="4" ht="18" spans="1:11">
      <c r="A4" s="5"/>
      <c r="B4" s="5"/>
      <c r="C4" s="5"/>
      <c r="D4" s="5"/>
      <c r="E4" s="5"/>
      <c r="F4" s="5"/>
      <c r="G4" s="5"/>
      <c r="H4" s="5"/>
      <c r="I4" s="6"/>
      <c r="J4" s="6"/>
      <c r="K4" s="6"/>
    </row>
    <row r="5" ht="15.75" spans="1:11">
      <c r="A5" s="4" t="s">
        <v>2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ht="18" spans="1:11">
      <c r="A6" s="387"/>
      <c r="B6" s="388"/>
      <c r="C6" s="388"/>
      <c r="D6" s="388"/>
      <c r="E6" s="389"/>
      <c r="F6" s="390"/>
      <c r="G6" s="390"/>
      <c r="H6" s="390"/>
      <c r="I6" s="390"/>
      <c r="J6" s="432" t="s">
        <v>3</v>
      </c>
      <c r="K6" s="433"/>
    </row>
    <row r="7" ht="25.5" spans="1:11">
      <c r="A7" s="391"/>
      <c r="B7" s="392"/>
      <c r="C7" s="392"/>
      <c r="D7" s="393"/>
      <c r="E7" s="394"/>
      <c r="F7" s="8" t="s">
        <v>4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</row>
    <row r="8" spans="1:11">
      <c r="A8" s="395"/>
      <c r="B8" s="396"/>
      <c r="C8" s="396"/>
      <c r="D8" s="397">
        <v>1</v>
      </c>
      <c r="E8" s="398"/>
      <c r="F8" s="13">
        <v>2</v>
      </c>
      <c r="G8" s="13">
        <v>3</v>
      </c>
      <c r="H8" s="13">
        <v>4</v>
      </c>
      <c r="I8" s="13">
        <v>5</v>
      </c>
      <c r="J8" s="13">
        <v>6</v>
      </c>
      <c r="K8" s="13">
        <v>7</v>
      </c>
    </row>
    <row r="9" spans="1:11">
      <c r="A9" s="399" t="s">
        <v>10</v>
      </c>
      <c r="B9" s="400"/>
      <c r="C9" s="400"/>
      <c r="D9" s="400"/>
      <c r="E9" s="401"/>
      <c r="F9" s="75">
        <f>F10+F11</f>
        <v>665960</v>
      </c>
      <c r="G9" s="75">
        <f>SUM(G10+G11)</f>
        <v>575876.44</v>
      </c>
      <c r="H9" s="75">
        <f t="shared" ref="H9:I9" si="0">H10+H11</f>
        <v>0</v>
      </c>
      <c r="I9" s="75">
        <f t="shared" si="0"/>
        <v>708326.57</v>
      </c>
      <c r="J9" s="75">
        <f t="shared" ref="J9:J15" si="1">SUM(I9/F9*100)</f>
        <v>106.361728932669</v>
      </c>
      <c r="K9" s="75">
        <v>0</v>
      </c>
    </row>
    <row r="10" spans="1:11">
      <c r="A10" s="402" t="s">
        <v>11</v>
      </c>
      <c r="B10" s="403"/>
      <c r="C10" s="403"/>
      <c r="D10" s="403"/>
      <c r="E10" s="404"/>
      <c r="F10" s="405">
        <v>665892</v>
      </c>
      <c r="G10" s="405">
        <v>575876.44</v>
      </c>
      <c r="H10" s="405"/>
      <c r="I10" s="405">
        <v>708228.95</v>
      </c>
      <c r="J10" s="405">
        <f t="shared" si="1"/>
        <v>106.357930415142</v>
      </c>
      <c r="K10" s="75">
        <v>0</v>
      </c>
    </row>
    <row r="11" spans="1:11">
      <c r="A11" s="437" t="s">
        <v>12</v>
      </c>
      <c r="B11" s="404"/>
      <c r="C11" s="404"/>
      <c r="D11" s="404"/>
      <c r="E11" s="404"/>
      <c r="F11" s="405">
        <v>68</v>
      </c>
      <c r="G11" s="405">
        <v>0</v>
      </c>
      <c r="H11" s="405"/>
      <c r="I11" s="405">
        <v>97.62</v>
      </c>
      <c r="J11" s="405">
        <f t="shared" si="1"/>
        <v>143.558823529412</v>
      </c>
      <c r="K11" s="75">
        <v>0</v>
      </c>
    </row>
    <row r="12" spans="1:11">
      <c r="A12" s="407" t="s">
        <v>13</v>
      </c>
      <c r="B12" s="401"/>
      <c r="C12" s="401"/>
      <c r="D12" s="401"/>
      <c r="E12" s="401"/>
      <c r="F12" s="75">
        <f>F13+F14</f>
        <v>670541</v>
      </c>
      <c r="G12" s="75">
        <f t="shared" ref="G12:I12" si="2">G13+G14</f>
        <v>575876.44</v>
      </c>
      <c r="H12" s="75">
        <f t="shared" si="2"/>
        <v>0</v>
      </c>
      <c r="I12" s="75">
        <f t="shared" si="2"/>
        <v>763751.35</v>
      </c>
      <c r="J12" s="75">
        <f t="shared" si="1"/>
        <v>113.900768185689</v>
      </c>
      <c r="K12" s="75">
        <v>0</v>
      </c>
    </row>
    <row r="13" spans="1:11">
      <c r="A13" s="438" t="s">
        <v>14</v>
      </c>
      <c r="B13" s="403"/>
      <c r="C13" s="403"/>
      <c r="D13" s="403"/>
      <c r="E13" s="403"/>
      <c r="F13" s="405">
        <v>628421</v>
      </c>
      <c r="G13" s="405">
        <v>565876.44</v>
      </c>
      <c r="H13" s="405"/>
      <c r="I13" s="405">
        <v>751172.11</v>
      </c>
      <c r="J13" s="434">
        <f t="shared" si="1"/>
        <v>119.533260346169</v>
      </c>
      <c r="K13" s="75">
        <v>0</v>
      </c>
    </row>
    <row r="14" spans="1:11">
      <c r="A14" s="437" t="s">
        <v>15</v>
      </c>
      <c r="B14" s="404"/>
      <c r="C14" s="404"/>
      <c r="D14" s="404"/>
      <c r="E14" s="404"/>
      <c r="F14" s="405">
        <v>42120</v>
      </c>
      <c r="G14" s="405">
        <v>10000</v>
      </c>
      <c r="H14" s="405"/>
      <c r="I14" s="405">
        <v>12579.24</v>
      </c>
      <c r="J14" s="434">
        <f t="shared" si="1"/>
        <v>29.8652421652422</v>
      </c>
      <c r="K14" s="75">
        <v>0</v>
      </c>
    </row>
    <row r="15" spans="1:11">
      <c r="A15" s="439" t="s">
        <v>16</v>
      </c>
      <c r="B15" s="400"/>
      <c r="C15" s="400"/>
      <c r="D15" s="400"/>
      <c r="E15" s="400"/>
      <c r="F15" s="75">
        <f>F9-F12</f>
        <v>-4581</v>
      </c>
      <c r="G15" s="75">
        <f t="shared" ref="G15:I15" si="3">G9-G12</f>
        <v>0</v>
      </c>
      <c r="H15" s="75">
        <f t="shared" si="3"/>
        <v>0</v>
      </c>
      <c r="I15" s="75">
        <f t="shared" si="3"/>
        <v>-55424.78</v>
      </c>
      <c r="J15" s="435">
        <f t="shared" si="1"/>
        <v>1209.88386815106</v>
      </c>
      <c r="K15" s="75">
        <v>0</v>
      </c>
    </row>
    <row r="16" ht="18" spans="1:11">
      <c r="A16" s="5"/>
      <c r="B16" s="408"/>
      <c r="C16" s="408"/>
      <c r="D16" s="408"/>
      <c r="E16" s="408"/>
      <c r="F16" s="408"/>
      <c r="G16" s="408"/>
      <c r="H16" s="409"/>
      <c r="I16" s="409"/>
      <c r="J16" s="409"/>
      <c r="K16" s="409"/>
    </row>
    <row r="17" ht="15.75" spans="1:11">
      <c r="A17" s="4" t="s">
        <v>17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ht="18" spans="1:11">
      <c r="A18" s="5"/>
      <c r="B18" s="408"/>
      <c r="C18" s="408"/>
      <c r="D18" s="408"/>
      <c r="E18" s="408"/>
      <c r="F18" s="408"/>
      <c r="G18" s="408"/>
      <c r="H18" s="409"/>
      <c r="I18" s="409"/>
      <c r="J18" s="409"/>
      <c r="K18" s="409"/>
    </row>
    <row r="19" ht="25.5" spans="1:11">
      <c r="A19" s="395"/>
      <c r="B19" s="396"/>
      <c r="C19" s="396"/>
      <c r="D19" s="397"/>
      <c r="E19" s="398"/>
      <c r="F19" s="8" t="s">
        <v>4</v>
      </c>
      <c r="G19" s="8" t="s">
        <v>5</v>
      </c>
      <c r="H19" s="8" t="s">
        <v>18</v>
      </c>
      <c r="I19" s="8" t="s">
        <v>7</v>
      </c>
      <c r="J19" s="8" t="s">
        <v>8</v>
      </c>
      <c r="K19" s="8" t="s">
        <v>9</v>
      </c>
    </row>
    <row r="20" spans="1:11">
      <c r="A20" s="395"/>
      <c r="B20" s="396"/>
      <c r="C20" s="410"/>
      <c r="D20" s="397">
        <v>1</v>
      </c>
      <c r="E20" s="411"/>
      <c r="F20" s="13">
        <v>2</v>
      </c>
      <c r="G20" s="13">
        <v>3</v>
      </c>
      <c r="H20" s="13">
        <v>4</v>
      </c>
      <c r="I20" s="13">
        <v>5</v>
      </c>
      <c r="J20" s="13">
        <v>6</v>
      </c>
      <c r="K20" s="13">
        <v>7</v>
      </c>
    </row>
    <row r="21" spans="1:11">
      <c r="A21" s="437" t="s">
        <v>19</v>
      </c>
      <c r="B21" s="404"/>
      <c r="C21" s="404"/>
      <c r="D21" s="404"/>
      <c r="E21" s="404"/>
      <c r="F21" s="405"/>
      <c r="G21" s="405"/>
      <c r="H21" s="405"/>
      <c r="I21" s="405"/>
      <c r="J21" s="434">
        <v>0</v>
      </c>
      <c r="K21" s="434">
        <v>0</v>
      </c>
    </row>
    <row r="22" spans="1:11">
      <c r="A22" s="437" t="s">
        <v>20</v>
      </c>
      <c r="B22" s="404"/>
      <c r="C22" s="404"/>
      <c r="D22" s="404"/>
      <c r="E22" s="404"/>
      <c r="F22" s="405"/>
      <c r="G22" s="405"/>
      <c r="H22" s="405"/>
      <c r="I22" s="405"/>
      <c r="J22" s="434">
        <v>0</v>
      </c>
      <c r="K22" s="434">
        <v>0</v>
      </c>
    </row>
    <row r="23" spans="1:11">
      <c r="A23" s="439" t="s">
        <v>21</v>
      </c>
      <c r="B23" s="400"/>
      <c r="C23" s="400"/>
      <c r="D23" s="400"/>
      <c r="E23" s="400"/>
      <c r="F23" s="75">
        <f>F21-F22</f>
        <v>0</v>
      </c>
      <c r="G23" s="75">
        <f t="shared" ref="G23:I23" si="4">G21-G22</f>
        <v>0</v>
      </c>
      <c r="H23" s="75">
        <f t="shared" si="4"/>
        <v>0</v>
      </c>
      <c r="I23" s="75">
        <f t="shared" si="4"/>
        <v>0</v>
      </c>
      <c r="J23" s="435">
        <v>0</v>
      </c>
      <c r="K23" s="434">
        <v>0</v>
      </c>
    </row>
    <row r="24" spans="1:11">
      <c r="A24" s="439" t="s">
        <v>22</v>
      </c>
      <c r="B24" s="400"/>
      <c r="C24" s="400"/>
      <c r="D24" s="400"/>
      <c r="E24" s="400"/>
      <c r="F24" s="75">
        <f>F15+F23</f>
        <v>-4581</v>
      </c>
      <c r="G24" s="75">
        <f>G15+G23</f>
        <v>0</v>
      </c>
      <c r="H24" s="75">
        <f>H15+H23</f>
        <v>0</v>
      </c>
      <c r="I24" s="75">
        <f>I15+I23</f>
        <v>-55424.78</v>
      </c>
      <c r="J24" s="435">
        <f t="shared" ref="J24" si="5">SUM(I24/F24*100)</f>
        <v>1209.88386815106</v>
      </c>
      <c r="K24" s="434">
        <v>0</v>
      </c>
    </row>
    <row r="25" ht="18" spans="1:11">
      <c r="A25" s="5"/>
      <c r="B25" s="408"/>
      <c r="C25" s="408"/>
      <c r="D25" s="408"/>
      <c r="E25" s="408"/>
      <c r="F25" s="408"/>
      <c r="G25" s="408"/>
      <c r="H25" s="409"/>
      <c r="I25" s="409"/>
      <c r="J25" s="409"/>
      <c r="K25" s="409"/>
    </row>
    <row r="26" ht="15.75" spans="1:11">
      <c r="A26" s="4"/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ht="15.75" spans="1:11">
      <c r="A27" s="4"/>
      <c r="B27" s="256"/>
      <c r="C27" s="256"/>
      <c r="D27" s="256"/>
      <c r="E27" s="256"/>
      <c r="F27" s="256"/>
      <c r="G27" s="256"/>
      <c r="H27" s="256"/>
      <c r="I27" s="256"/>
      <c r="J27" s="256"/>
      <c r="K27" s="256"/>
    </row>
    <row r="28" spans="1:11">
      <c r="A28" s="412"/>
      <c r="B28" s="412"/>
      <c r="C28" s="412"/>
      <c r="D28" s="413"/>
      <c r="E28" s="414"/>
      <c r="F28" s="415"/>
      <c r="G28" s="415"/>
      <c r="H28" s="415"/>
      <c r="I28" s="415"/>
      <c r="J28" s="415"/>
      <c r="K28" s="415"/>
    </row>
    <row r="29" customHeight="1" spans="1:11">
      <c r="A29" s="416"/>
      <c r="B29" s="416"/>
      <c r="C29" s="416"/>
      <c r="D29" s="416"/>
      <c r="E29" s="416"/>
      <c r="F29" s="417"/>
      <c r="G29" s="417"/>
      <c r="H29" s="417"/>
      <c r="I29" s="417"/>
      <c r="J29" s="436"/>
      <c r="K29" s="436"/>
    </row>
    <row r="30" customHeight="1" spans="1:11">
      <c r="A30" s="416"/>
      <c r="B30" s="418"/>
      <c r="C30" s="418"/>
      <c r="D30" s="418"/>
      <c r="E30" s="418"/>
      <c r="F30" s="417"/>
      <c r="G30" s="417"/>
      <c r="H30" s="417"/>
      <c r="I30" s="417"/>
      <c r="J30" s="417"/>
      <c r="K30" s="417"/>
    </row>
    <row r="31" ht="45" customHeight="1" spans="1:11">
      <c r="A31" s="416"/>
      <c r="B31" s="416"/>
      <c r="C31" s="416"/>
      <c r="D31" s="416"/>
      <c r="E31" s="416"/>
      <c r="F31" s="417"/>
      <c r="G31" s="417"/>
      <c r="H31" s="417"/>
      <c r="I31" s="417"/>
      <c r="J31" s="417"/>
      <c r="K31" s="417"/>
    </row>
    <row r="32" ht="15.75" spans="1:11">
      <c r="A32" s="419"/>
      <c r="B32" s="420"/>
      <c r="C32" s="420"/>
      <c r="D32" s="420"/>
      <c r="E32" s="420"/>
      <c r="F32" s="420"/>
      <c r="G32" s="420"/>
      <c r="H32" s="420"/>
      <c r="I32" s="420"/>
      <c r="J32" s="420"/>
      <c r="K32" s="420"/>
    </row>
    <row r="33" ht="15.75" spans="1:11">
      <c r="A33" s="419"/>
      <c r="B33" s="419"/>
      <c r="C33" s="419"/>
      <c r="D33" s="419"/>
      <c r="E33" s="419"/>
      <c r="F33" s="419"/>
      <c r="G33" s="419"/>
      <c r="H33" s="419"/>
      <c r="I33" s="419"/>
      <c r="J33" s="419"/>
      <c r="K33" s="419"/>
    </row>
    <row r="34" ht="18" spans="1:11">
      <c r="A34" s="421"/>
      <c r="B34" s="422"/>
      <c r="C34" s="422"/>
      <c r="D34" s="422"/>
      <c r="E34" s="422"/>
      <c r="F34" s="422"/>
      <c r="G34" s="422"/>
      <c r="H34" s="423"/>
      <c r="I34" s="423"/>
      <c r="J34" s="423"/>
      <c r="K34" s="423"/>
    </row>
    <row r="35" spans="1:11">
      <c r="A35" s="424"/>
      <c r="B35" s="424"/>
      <c r="C35" s="424"/>
      <c r="D35" s="425"/>
      <c r="E35" s="426"/>
      <c r="F35" s="427"/>
      <c r="G35" s="427"/>
      <c r="H35" s="427"/>
      <c r="I35" s="427"/>
      <c r="J35" s="427"/>
      <c r="K35" s="427"/>
    </row>
    <row r="36" spans="1:11">
      <c r="A36" s="416"/>
      <c r="B36" s="416"/>
      <c r="C36" s="416"/>
      <c r="D36" s="416"/>
      <c r="E36" s="416"/>
      <c r="F36" s="417"/>
      <c r="G36" s="417"/>
      <c r="H36" s="417"/>
      <c r="I36" s="417"/>
      <c r="J36" s="436"/>
      <c r="K36" s="436"/>
    </row>
    <row r="37" ht="28.5" customHeight="1" spans="1:11">
      <c r="A37" s="416"/>
      <c r="B37" s="416"/>
      <c r="C37" s="416"/>
      <c r="D37" s="416"/>
      <c r="E37" s="416"/>
      <c r="F37" s="417"/>
      <c r="G37" s="417"/>
      <c r="H37" s="417"/>
      <c r="I37" s="417"/>
      <c r="J37" s="436"/>
      <c r="K37" s="436"/>
    </row>
    <row r="38" spans="1:11">
      <c r="A38" s="416"/>
      <c r="B38" s="428"/>
      <c r="C38" s="428"/>
      <c r="D38" s="428"/>
      <c r="E38" s="428"/>
      <c r="F38" s="417"/>
      <c r="G38" s="417"/>
      <c r="H38" s="417"/>
      <c r="I38" s="417"/>
      <c r="J38" s="436"/>
      <c r="K38" s="436"/>
    </row>
    <row r="39" customHeight="1" spans="1:11">
      <c r="A39" s="416"/>
      <c r="B39" s="418"/>
      <c r="C39" s="418"/>
      <c r="D39" s="418"/>
      <c r="E39" s="418"/>
      <c r="F39" s="429"/>
      <c r="G39" s="429"/>
      <c r="H39" s="429"/>
      <c r="I39" s="429"/>
      <c r="J39" s="429"/>
      <c r="K39" s="429"/>
    </row>
    <row r="40" ht="17.25" customHeight="1"/>
    <row r="41" spans="1:11">
      <c r="A41" s="430"/>
      <c r="B41" s="431"/>
      <c r="C41" s="431"/>
      <c r="D41" s="431"/>
      <c r="E41" s="431"/>
      <c r="F41" s="431"/>
      <c r="G41" s="431"/>
      <c r="H41" s="431"/>
      <c r="I41" s="431"/>
      <c r="J41" s="431"/>
      <c r="K41" s="431"/>
    </row>
    <row r="42" ht="9" customHeight="1"/>
  </sheetData>
  <mergeCells count="24"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22:E22"/>
    <mergeCell ref="A23:E23"/>
    <mergeCell ref="A24:E24"/>
    <mergeCell ref="A26:J26"/>
    <mergeCell ref="A29:E29"/>
    <mergeCell ref="A30:E30"/>
    <mergeCell ref="A31:E31"/>
    <mergeCell ref="A33:J33"/>
    <mergeCell ref="A36:E36"/>
    <mergeCell ref="A37:E37"/>
    <mergeCell ref="A38:E38"/>
    <mergeCell ref="A39:E39"/>
    <mergeCell ref="A41:J41"/>
  </mergeCell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7"/>
  <sheetViews>
    <sheetView topLeftCell="A14" workbookViewId="0">
      <selection activeCell="I101" sqref="I101"/>
    </sheetView>
  </sheetViews>
  <sheetFormatPr defaultColWidth="9" defaultRowHeight="15"/>
  <cols>
    <col min="1" max="1" width="5.14285714285714" customWidth="1"/>
    <col min="2" max="2" width="3.42857142857143" customWidth="1"/>
    <col min="3" max="3" width="4.85714285714286" customWidth="1"/>
    <col min="4" max="4" width="16.8571428571429" customWidth="1"/>
    <col min="5" max="5" width="31.8571428571429" customWidth="1"/>
    <col min="6" max="8" width="25.2857142857143" customWidth="1"/>
    <col min="9" max="9" width="23.8571428571429" customWidth="1"/>
    <col min="10" max="10" width="12.7142857142857" customWidth="1"/>
    <col min="11" max="11" width="11.7142857142857" customWidth="1"/>
  </cols>
  <sheetData>
    <row r="1" ht="42" customHeight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ht="18" customHeight="1" spans="1:9">
      <c r="A2" s="5"/>
      <c r="B2" s="5"/>
      <c r="C2" s="5"/>
      <c r="D2" s="5"/>
      <c r="E2" s="5"/>
      <c r="F2" s="5"/>
      <c r="G2" s="5"/>
      <c r="H2" s="5"/>
      <c r="I2" s="5"/>
    </row>
    <row r="3" ht="15.75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18" spans="1:9">
      <c r="A4" s="5"/>
      <c r="B4" s="5"/>
      <c r="C4" s="5"/>
      <c r="D4" s="5"/>
      <c r="E4" s="5"/>
      <c r="F4" s="5"/>
      <c r="G4" s="6"/>
      <c r="H4" s="6"/>
      <c r="I4" s="6"/>
    </row>
    <row r="5" ht="18" customHeight="1" spans="1:9">
      <c r="A5" s="4" t="s">
        <v>23</v>
      </c>
      <c r="B5" s="4"/>
      <c r="C5" s="4"/>
      <c r="D5" s="4"/>
      <c r="E5" s="4"/>
      <c r="F5" s="4"/>
      <c r="G5" s="4"/>
      <c r="H5" s="4"/>
      <c r="I5" s="4"/>
    </row>
    <row r="6" ht="18" spans="1:9">
      <c r="A6" s="5"/>
      <c r="B6" s="5"/>
      <c r="C6" s="5"/>
      <c r="D6" s="5"/>
      <c r="E6" s="5"/>
      <c r="F6" s="5"/>
      <c r="G6" s="6"/>
      <c r="H6" s="6"/>
      <c r="I6" s="6"/>
    </row>
    <row r="7" ht="15.75" customHeight="1" spans="1:9">
      <c r="A7" s="4" t="s">
        <v>24</v>
      </c>
      <c r="B7" s="4"/>
      <c r="C7" s="4"/>
      <c r="D7" s="4"/>
      <c r="E7" s="4"/>
      <c r="F7" s="4"/>
      <c r="G7" s="4"/>
      <c r="H7" s="4"/>
      <c r="I7" s="4"/>
    </row>
    <row r="8" ht="18" spans="1:9">
      <c r="A8" s="5"/>
      <c r="B8" s="5"/>
      <c r="C8" s="5"/>
      <c r="D8" s="5"/>
      <c r="E8" s="5"/>
      <c r="F8" s="5"/>
      <c r="G8" s="6"/>
      <c r="H8" s="6"/>
      <c r="I8" s="6"/>
    </row>
    <row r="9" ht="30" spans="2:11">
      <c r="B9" s="282"/>
      <c r="C9" s="282"/>
      <c r="D9" s="282"/>
      <c r="E9" s="283" t="s">
        <v>25</v>
      </c>
      <c r="F9" s="8" t="s">
        <v>26</v>
      </c>
      <c r="G9" s="8" t="s">
        <v>27</v>
      </c>
      <c r="H9" s="8" t="s">
        <v>28</v>
      </c>
      <c r="I9" s="283" t="s">
        <v>29</v>
      </c>
      <c r="J9" s="367" t="s">
        <v>30</v>
      </c>
      <c r="K9" s="367" t="s">
        <v>31</v>
      </c>
    </row>
    <row r="10" spans="1:11">
      <c r="A10" s="284"/>
      <c r="B10" s="285"/>
      <c r="C10" s="45"/>
      <c r="D10" s="286">
        <v>1</v>
      </c>
      <c r="E10" s="287"/>
      <c r="F10" s="272">
        <v>2</v>
      </c>
      <c r="G10" s="272">
        <v>3</v>
      </c>
      <c r="H10" s="272">
        <v>4</v>
      </c>
      <c r="I10" s="368">
        <v>5</v>
      </c>
      <c r="J10" s="369">
        <v>6</v>
      </c>
      <c r="K10" s="369">
        <v>7</v>
      </c>
    </row>
    <row r="11" ht="15.75" customHeight="1" spans="1:11">
      <c r="A11" s="288"/>
      <c r="B11" s="288"/>
      <c r="C11" s="288"/>
      <c r="D11" s="289"/>
      <c r="E11" s="290" t="s">
        <v>32</v>
      </c>
      <c r="F11" s="291">
        <f>SUM(F12+F35)</f>
        <v>665959</v>
      </c>
      <c r="G11" s="73">
        <f>SUM(G12+G35+G40)</f>
        <v>575876.44</v>
      </c>
      <c r="H11" s="73">
        <f t="shared" ref="H11" si="0">SUM(H12)</f>
        <v>0</v>
      </c>
      <c r="I11" s="73">
        <f>SUM(I12+I35)</f>
        <v>708326.57</v>
      </c>
      <c r="J11" s="370">
        <f>SUM(I11/F11*100)</f>
        <v>106.361888644796</v>
      </c>
      <c r="K11" s="370">
        <v>0</v>
      </c>
    </row>
    <row r="12" spans="1:11">
      <c r="A12" s="292">
        <v>6</v>
      </c>
      <c r="B12" s="292"/>
      <c r="C12" s="292"/>
      <c r="D12" s="293"/>
      <c r="E12" s="294" t="s">
        <v>33</v>
      </c>
      <c r="F12" s="295">
        <f>SUM(F13+F19+F22+F25+F31)</f>
        <v>665891</v>
      </c>
      <c r="G12" s="295">
        <f>SUM(G13+G19+G22+G25+G31)</f>
        <v>572627</v>
      </c>
      <c r="H12" s="295">
        <f t="shared" ref="H12" si="1">SUM(H13+H19+H25+H31)</f>
        <v>0</v>
      </c>
      <c r="I12" s="295">
        <f>SUM(I13+I19+I22+I25+I31)</f>
        <v>708228.95</v>
      </c>
      <c r="J12" s="371">
        <f t="shared" ref="J12:J38" si="2">SUM(I12/F12*100)</f>
        <v>106.358090137875</v>
      </c>
      <c r="K12" s="370">
        <v>0</v>
      </c>
    </row>
    <row r="13" ht="25.5" spans="1:11">
      <c r="A13" s="296"/>
      <c r="B13" s="297">
        <v>63</v>
      </c>
      <c r="C13" s="297"/>
      <c r="D13" s="298"/>
      <c r="E13" s="299" t="s">
        <v>34</v>
      </c>
      <c r="F13" s="37">
        <v>572236</v>
      </c>
      <c r="G13" s="37">
        <f t="shared" ref="G13:I13" si="3">SUM(G14+G16)</f>
        <v>481483</v>
      </c>
      <c r="H13" s="37">
        <f t="shared" si="3"/>
        <v>0</v>
      </c>
      <c r="I13" s="37">
        <f t="shared" si="3"/>
        <v>620765.29</v>
      </c>
      <c r="J13" s="362">
        <f t="shared" si="2"/>
        <v>108.480642602003</v>
      </c>
      <c r="K13" s="370">
        <v>0</v>
      </c>
    </row>
    <row r="14" ht="25.5" spans="1:11">
      <c r="A14" s="273"/>
      <c r="B14" s="300"/>
      <c r="C14" s="300">
        <v>634</v>
      </c>
      <c r="D14" s="222"/>
      <c r="E14" s="301" t="s">
        <v>35</v>
      </c>
      <c r="F14" s="42">
        <f>SUM(F15)</f>
        <v>0</v>
      </c>
      <c r="G14" s="42">
        <f t="shared" ref="G14:I14" si="4">SUM(G15)</f>
        <v>0</v>
      </c>
      <c r="H14" s="42">
        <f t="shared" si="4"/>
        <v>0</v>
      </c>
      <c r="I14" s="42">
        <f t="shared" si="4"/>
        <v>0</v>
      </c>
      <c r="J14" s="317">
        <v>0</v>
      </c>
      <c r="K14" s="370">
        <v>0</v>
      </c>
    </row>
    <row r="15" ht="25.5" spans="1:11">
      <c r="A15" s="243"/>
      <c r="B15" s="253"/>
      <c r="C15" s="253"/>
      <c r="D15" s="302">
        <v>6341</v>
      </c>
      <c r="E15" s="303" t="s">
        <v>36</v>
      </c>
      <c r="F15" s="47"/>
      <c r="G15" s="47"/>
      <c r="H15" s="47"/>
      <c r="I15" s="372"/>
      <c r="J15" s="373">
        <v>0</v>
      </c>
      <c r="K15" s="370">
        <v>0</v>
      </c>
    </row>
    <row r="16" ht="25.5" spans="1:11">
      <c r="A16" s="304"/>
      <c r="B16" s="305"/>
      <c r="C16" s="305">
        <v>636</v>
      </c>
      <c r="D16" s="306"/>
      <c r="E16" s="301" t="s">
        <v>37</v>
      </c>
      <c r="F16" s="42">
        <v>572236</v>
      </c>
      <c r="G16" s="42">
        <f>SUM(G17)</f>
        <v>481483</v>
      </c>
      <c r="H16" s="42">
        <f t="shared" ref="H16:I16" si="5">SUM(H17+H18)</f>
        <v>0</v>
      </c>
      <c r="I16" s="42">
        <f>SUM(I17)</f>
        <v>620765.29</v>
      </c>
      <c r="J16" s="317">
        <f t="shared" si="2"/>
        <v>108.480642602003</v>
      </c>
      <c r="K16" s="370">
        <v>0</v>
      </c>
    </row>
    <row r="17" ht="38.25" spans="1:11">
      <c r="A17" s="264"/>
      <c r="B17" s="271"/>
      <c r="C17" s="271"/>
      <c r="D17" s="302">
        <v>6361</v>
      </c>
      <c r="E17" s="303" t="s">
        <v>38</v>
      </c>
      <c r="F17" s="47">
        <v>572236</v>
      </c>
      <c r="G17" s="47">
        <v>481483</v>
      </c>
      <c r="H17" s="47">
        <v>0</v>
      </c>
      <c r="I17" s="372">
        <v>620765.29</v>
      </c>
      <c r="J17" s="373">
        <f t="shared" si="2"/>
        <v>108.480642602003</v>
      </c>
      <c r="K17" s="370">
        <v>0</v>
      </c>
    </row>
    <row r="18" ht="38.25" spans="1:11">
      <c r="A18" s="264"/>
      <c r="B18" s="271"/>
      <c r="C18" s="274"/>
      <c r="D18" s="302">
        <v>6362</v>
      </c>
      <c r="E18" s="303" t="s">
        <v>39</v>
      </c>
      <c r="F18" s="47">
        <v>0</v>
      </c>
      <c r="G18" s="47"/>
      <c r="H18" s="47"/>
      <c r="I18" s="372"/>
      <c r="J18" s="373" t="e">
        <f t="shared" si="2"/>
        <v>#DIV/0!</v>
      </c>
      <c r="K18" s="370">
        <v>0</v>
      </c>
    </row>
    <row r="19" spans="1:11">
      <c r="A19" s="307"/>
      <c r="B19" s="308">
        <v>64</v>
      </c>
      <c r="C19" s="160"/>
      <c r="D19" s="309"/>
      <c r="E19" s="299" t="s">
        <v>40</v>
      </c>
      <c r="F19" s="37">
        <f>SUM(F20)</f>
        <v>6</v>
      </c>
      <c r="G19" s="37">
        <f t="shared" ref="G19:I19" si="6">SUM(G20)</f>
        <v>0</v>
      </c>
      <c r="H19" s="37">
        <f t="shared" si="6"/>
        <v>0</v>
      </c>
      <c r="I19" s="37">
        <f t="shared" si="6"/>
        <v>3.04</v>
      </c>
      <c r="J19" s="362">
        <v>0</v>
      </c>
      <c r="K19" s="370">
        <v>0</v>
      </c>
    </row>
    <row r="20" spans="1:11">
      <c r="A20" s="304"/>
      <c r="B20" s="305"/>
      <c r="C20" s="310">
        <v>641</v>
      </c>
      <c r="D20" s="306"/>
      <c r="E20" s="301" t="s">
        <v>41</v>
      </c>
      <c r="F20" s="42">
        <v>6</v>
      </c>
      <c r="G20" s="42">
        <f t="shared" ref="G20:I20" si="7">SUM(G21)</f>
        <v>0</v>
      </c>
      <c r="H20" s="42">
        <f t="shared" si="7"/>
        <v>0</v>
      </c>
      <c r="I20" s="42">
        <f t="shared" si="7"/>
        <v>3.04</v>
      </c>
      <c r="J20" s="317">
        <v>0</v>
      </c>
      <c r="K20" s="370">
        <v>0</v>
      </c>
    </row>
    <row r="21" ht="25.5" spans="1:11">
      <c r="A21" s="264"/>
      <c r="B21" s="271"/>
      <c r="C21" s="274"/>
      <c r="D21" s="302">
        <v>6413</v>
      </c>
      <c r="E21" s="303" t="s">
        <v>42</v>
      </c>
      <c r="F21" s="47">
        <v>6</v>
      </c>
      <c r="G21" s="47">
        <v>0</v>
      </c>
      <c r="H21" s="47"/>
      <c r="I21" s="372">
        <v>3.04</v>
      </c>
      <c r="J21" s="373">
        <v>0</v>
      </c>
      <c r="K21" s="370">
        <v>0</v>
      </c>
    </row>
    <row r="22" ht="38.25" spans="1:11">
      <c r="A22" s="307"/>
      <c r="B22" s="308">
        <v>65</v>
      </c>
      <c r="C22" s="160"/>
      <c r="D22" s="309"/>
      <c r="E22" s="299" t="s">
        <v>43</v>
      </c>
      <c r="F22" s="37">
        <f>SUM(F23)</f>
        <v>0</v>
      </c>
      <c r="G22" s="37">
        <f t="shared" ref="G22:I22" si="8">SUM(G23)</f>
        <v>0</v>
      </c>
      <c r="H22" s="37">
        <f t="shared" si="8"/>
        <v>0</v>
      </c>
      <c r="I22" s="37">
        <f t="shared" si="8"/>
        <v>0</v>
      </c>
      <c r="J22" s="362" t="e">
        <f t="shared" si="2"/>
        <v>#DIV/0!</v>
      </c>
      <c r="K22" s="370">
        <v>0</v>
      </c>
    </row>
    <row r="23" spans="1:11">
      <c r="A23" s="304"/>
      <c r="B23" s="305"/>
      <c r="C23" s="310">
        <v>652</v>
      </c>
      <c r="D23" s="306"/>
      <c r="E23" s="301" t="s">
        <v>44</v>
      </c>
      <c r="F23" s="42">
        <v>0</v>
      </c>
      <c r="G23" s="42">
        <f t="shared" ref="G23:I23" si="9">SUM(G24)</f>
        <v>0</v>
      </c>
      <c r="H23" s="42">
        <f t="shared" si="9"/>
        <v>0</v>
      </c>
      <c r="I23" s="42">
        <f t="shared" si="9"/>
        <v>0</v>
      </c>
      <c r="J23" s="317" t="e">
        <f t="shared" si="2"/>
        <v>#DIV/0!</v>
      </c>
      <c r="K23" s="370">
        <v>0</v>
      </c>
    </row>
    <row r="24" spans="1:11">
      <c r="A24" s="264"/>
      <c r="B24" s="271"/>
      <c r="C24" s="274"/>
      <c r="D24" s="302">
        <v>6526</v>
      </c>
      <c r="E24" s="303" t="s">
        <v>45</v>
      </c>
      <c r="F24" s="47">
        <v>0</v>
      </c>
      <c r="G24" s="47">
        <v>0</v>
      </c>
      <c r="H24" s="47"/>
      <c r="I24" s="372">
        <v>0</v>
      </c>
      <c r="J24" s="373" t="e">
        <f t="shared" si="2"/>
        <v>#DIV/0!</v>
      </c>
      <c r="K24" s="370">
        <v>0</v>
      </c>
    </row>
    <row r="25" ht="51" spans="1:11">
      <c r="A25" s="311"/>
      <c r="B25" s="311">
        <v>66</v>
      </c>
      <c r="C25" s="296"/>
      <c r="D25" s="312"/>
      <c r="E25" s="313" t="s">
        <v>46</v>
      </c>
      <c r="F25" s="314">
        <f>SUM(F26+F28)</f>
        <v>977</v>
      </c>
      <c r="G25" s="314">
        <f t="shared" ref="G25:I25" si="10">SUM(G26+G28)</f>
        <v>0</v>
      </c>
      <c r="H25" s="314">
        <f t="shared" si="10"/>
        <v>0</v>
      </c>
      <c r="I25" s="314">
        <f t="shared" si="10"/>
        <v>3809.59</v>
      </c>
      <c r="J25" s="362">
        <f t="shared" si="2"/>
        <v>389.927328556807</v>
      </c>
      <c r="K25" s="370">
        <v>0</v>
      </c>
    </row>
    <row r="26" ht="25.5" spans="1:11">
      <c r="A26" s="315"/>
      <c r="B26" s="315"/>
      <c r="C26" s="128">
        <v>661</v>
      </c>
      <c r="D26" s="306">
        <v>661</v>
      </c>
      <c r="E26" s="301" t="s">
        <v>47</v>
      </c>
      <c r="F26" s="42">
        <f>SUM(F27)</f>
        <v>0</v>
      </c>
      <c r="G26" s="42">
        <f t="shared" ref="G26:I26" si="11">SUM(G27)</f>
        <v>0</v>
      </c>
      <c r="H26" s="42">
        <f t="shared" si="11"/>
        <v>0</v>
      </c>
      <c r="I26" s="42">
        <f t="shared" si="11"/>
        <v>0</v>
      </c>
      <c r="J26" s="317">
        <v>0</v>
      </c>
      <c r="K26" s="370">
        <v>0</v>
      </c>
    </row>
    <row r="27" spans="1:11">
      <c r="A27" s="253"/>
      <c r="B27" s="253"/>
      <c r="C27" s="129"/>
      <c r="D27" s="302">
        <v>6615</v>
      </c>
      <c r="E27" s="303" t="s">
        <v>48</v>
      </c>
      <c r="F27" s="47"/>
      <c r="G27" s="47"/>
      <c r="H27" s="249"/>
      <c r="I27" s="374"/>
      <c r="J27" s="373">
        <v>0</v>
      </c>
      <c r="K27" s="370">
        <v>0</v>
      </c>
    </row>
    <row r="28" ht="38.25" spans="1:11">
      <c r="A28" s="316"/>
      <c r="B28" s="317"/>
      <c r="C28" s="317">
        <v>663</v>
      </c>
      <c r="D28" s="318"/>
      <c r="E28" s="319" t="s">
        <v>49</v>
      </c>
      <c r="F28" s="227">
        <v>977</v>
      </c>
      <c r="G28" s="227">
        <f t="shared" ref="G28:H28" si="12">SUM(G29+G30)</f>
        <v>0</v>
      </c>
      <c r="H28" s="227">
        <f t="shared" si="12"/>
        <v>0</v>
      </c>
      <c r="I28" s="227">
        <f>SUM(I29)</f>
        <v>3809.59</v>
      </c>
      <c r="J28" s="317">
        <f t="shared" si="2"/>
        <v>389.927328556807</v>
      </c>
      <c r="K28" s="370">
        <v>0</v>
      </c>
    </row>
    <row r="29" spans="2:11">
      <c r="B29" s="245"/>
      <c r="C29" s="245"/>
      <c r="D29" s="245">
        <v>6631</v>
      </c>
      <c r="E29" s="320" t="s">
        <v>50</v>
      </c>
      <c r="F29" s="321">
        <v>977</v>
      </c>
      <c r="G29" s="321"/>
      <c r="H29" s="321"/>
      <c r="I29" s="321">
        <v>3809.59</v>
      </c>
      <c r="J29" s="373">
        <f t="shared" si="2"/>
        <v>389.927328556807</v>
      </c>
      <c r="K29" s="370">
        <v>0</v>
      </c>
    </row>
    <row r="30" spans="1:11">
      <c r="A30" s="322"/>
      <c r="B30" s="245"/>
      <c r="C30" s="245"/>
      <c r="D30" s="323">
        <v>6632</v>
      </c>
      <c r="E30" s="320" t="s">
        <v>51</v>
      </c>
      <c r="F30" s="321"/>
      <c r="G30" s="321"/>
      <c r="H30" s="321"/>
      <c r="I30" s="321"/>
      <c r="J30" s="373">
        <v>0</v>
      </c>
      <c r="K30" s="370">
        <v>0</v>
      </c>
    </row>
    <row r="31" ht="41.45" customHeight="1" spans="1:11">
      <c r="A31" s="324"/>
      <c r="B31" s="325">
        <v>67</v>
      </c>
      <c r="C31" s="325"/>
      <c r="D31" s="325"/>
      <c r="E31" s="326" t="s">
        <v>52</v>
      </c>
      <c r="F31" s="327">
        <f>SUM(F32)</f>
        <v>92672</v>
      </c>
      <c r="G31" s="327">
        <f t="shared" ref="G31:I31" si="13">SUM(G32)</f>
        <v>91144</v>
      </c>
      <c r="H31" s="327">
        <f t="shared" si="13"/>
        <v>0</v>
      </c>
      <c r="I31" s="327">
        <f t="shared" si="13"/>
        <v>83651.03</v>
      </c>
      <c r="J31" s="362">
        <f t="shared" si="2"/>
        <v>90.265700535221</v>
      </c>
      <c r="K31" s="370">
        <v>0</v>
      </c>
    </row>
    <row r="32" ht="38.25" spans="1:11">
      <c r="A32" s="328"/>
      <c r="B32" s="329"/>
      <c r="C32" s="330">
        <v>671</v>
      </c>
      <c r="D32" s="330"/>
      <c r="E32" s="119" t="s">
        <v>53</v>
      </c>
      <c r="F32" s="331">
        <v>92672</v>
      </c>
      <c r="G32" s="331">
        <f>SUM(G33:G34)</f>
        <v>91144</v>
      </c>
      <c r="H32" s="331">
        <f t="shared" ref="H32:I32" si="14">SUM(H33+H34)</f>
        <v>0</v>
      </c>
      <c r="I32" s="331">
        <f>SUM(I33)</f>
        <v>83651.03</v>
      </c>
      <c r="J32" s="317">
        <f t="shared" si="2"/>
        <v>90.265700535221</v>
      </c>
      <c r="K32" s="370">
        <v>0</v>
      </c>
    </row>
    <row r="33" ht="25.5" spans="1:11">
      <c r="A33" s="8"/>
      <c r="B33" s="242"/>
      <c r="C33" s="242"/>
      <c r="D33" s="12">
        <v>6711</v>
      </c>
      <c r="E33" s="92" t="s">
        <v>54</v>
      </c>
      <c r="F33" s="332">
        <v>57547</v>
      </c>
      <c r="G33" s="332">
        <v>91144</v>
      </c>
      <c r="H33" s="332"/>
      <c r="I33" s="375">
        <v>83651.03</v>
      </c>
      <c r="J33" s="373">
        <f t="shared" si="2"/>
        <v>145.3612351643</v>
      </c>
      <c r="K33" s="370">
        <v>0</v>
      </c>
    </row>
    <row r="34" ht="25.5" spans="1:11">
      <c r="A34" s="8"/>
      <c r="B34" s="242"/>
      <c r="C34" s="242"/>
      <c r="D34" s="12">
        <v>6712</v>
      </c>
      <c r="E34" s="92" t="s">
        <v>55</v>
      </c>
      <c r="F34" s="332">
        <v>35125</v>
      </c>
      <c r="G34" s="332">
        <v>0</v>
      </c>
      <c r="H34" s="332"/>
      <c r="I34" s="375">
        <v>0</v>
      </c>
      <c r="J34" s="373">
        <f t="shared" si="2"/>
        <v>0</v>
      </c>
      <c r="K34" s="370">
        <v>0</v>
      </c>
    </row>
    <row r="35" ht="25.5" spans="1:11">
      <c r="A35" s="333">
        <v>7</v>
      </c>
      <c r="B35" s="334"/>
      <c r="C35" s="334"/>
      <c r="D35" s="334"/>
      <c r="E35" s="24" t="s">
        <v>56</v>
      </c>
      <c r="F35" s="335">
        <f t="shared" ref="F35:G37" si="15">SUM(F36)</f>
        <v>68</v>
      </c>
      <c r="G35" s="335">
        <f t="shared" si="15"/>
        <v>0</v>
      </c>
      <c r="H35" s="336"/>
      <c r="I35" s="376">
        <f>SUM(I36)</f>
        <v>97.62</v>
      </c>
      <c r="J35" s="371">
        <f t="shared" si="2"/>
        <v>143.558823529412</v>
      </c>
      <c r="K35" s="370">
        <v>0</v>
      </c>
    </row>
    <row r="36" ht="25.5" spans="1:11">
      <c r="A36" s="277"/>
      <c r="B36" s="337">
        <v>72</v>
      </c>
      <c r="C36" s="36"/>
      <c r="D36" s="337"/>
      <c r="E36" s="338" t="s">
        <v>57</v>
      </c>
      <c r="F36" s="339">
        <f t="shared" si="15"/>
        <v>68</v>
      </c>
      <c r="G36" s="339">
        <f t="shared" si="15"/>
        <v>0</v>
      </c>
      <c r="H36" s="339">
        <f t="shared" ref="H36:I36" si="16">SUM(H37)</f>
        <v>0</v>
      </c>
      <c r="I36" s="339">
        <f t="shared" si="16"/>
        <v>97.62</v>
      </c>
      <c r="J36" s="362">
        <f t="shared" si="2"/>
        <v>143.558823529412</v>
      </c>
      <c r="K36" s="370">
        <v>0</v>
      </c>
    </row>
    <row r="37" ht="15.75" customHeight="1" spans="1:11">
      <c r="A37" s="273"/>
      <c r="B37" s="273"/>
      <c r="C37" s="300">
        <v>721</v>
      </c>
      <c r="D37" s="340"/>
      <c r="E37" s="341" t="s">
        <v>58</v>
      </c>
      <c r="F37" s="263">
        <f t="shared" si="15"/>
        <v>68</v>
      </c>
      <c r="G37" s="263">
        <f t="shared" si="15"/>
        <v>0</v>
      </c>
      <c r="H37" s="263"/>
      <c r="I37" s="263">
        <v>97.62</v>
      </c>
      <c r="J37" s="317">
        <f t="shared" si="2"/>
        <v>143.558823529412</v>
      </c>
      <c r="K37" s="370">
        <v>0</v>
      </c>
    </row>
    <row r="38" ht="15.75" customHeight="1" spans="1:11">
      <c r="A38" s="243"/>
      <c r="B38" s="253"/>
      <c r="C38" s="253"/>
      <c r="D38" s="302">
        <v>7211</v>
      </c>
      <c r="E38" s="303" t="s">
        <v>59</v>
      </c>
      <c r="F38" s="47">
        <v>68</v>
      </c>
      <c r="G38" s="47">
        <v>0</v>
      </c>
      <c r="H38" s="47"/>
      <c r="I38" s="372">
        <v>97.62</v>
      </c>
      <c r="J38" s="373">
        <f t="shared" si="2"/>
        <v>143.558823529412</v>
      </c>
      <c r="K38" s="370">
        <v>0</v>
      </c>
    </row>
    <row r="39" spans="1:11">
      <c r="A39" s="264"/>
      <c r="B39" s="264"/>
      <c r="C39" s="264"/>
      <c r="D39" s="302" t="s">
        <v>60</v>
      </c>
      <c r="E39" s="303"/>
      <c r="F39" s="47"/>
      <c r="G39" s="47"/>
      <c r="H39" s="47"/>
      <c r="I39" s="372"/>
      <c r="J39" s="373">
        <v>0</v>
      </c>
      <c r="K39" s="370">
        <v>0</v>
      </c>
    </row>
    <row r="40" spans="1:11">
      <c r="A40" s="264">
        <v>9</v>
      </c>
      <c r="B40" s="264">
        <v>92</v>
      </c>
      <c r="C40" s="264"/>
      <c r="D40" s="302"/>
      <c r="E40" s="303"/>
      <c r="F40" s="47"/>
      <c r="G40" s="47">
        <v>3249.44</v>
      </c>
      <c r="H40" s="47"/>
      <c r="I40" s="372"/>
      <c r="J40" s="373">
        <v>0</v>
      </c>
      <c r="K40" s="370">
        <v>0</v>
      </c>
    </row>
    <row r="41" spans="1:11">
      <c r="A41" s="264"/>
      <c r="B41" s="271"/>
      <c r="C41" s="274">
        <v>922</v>
      </c>
      <c r="D41" s="302">
        <v>9221</v>
      </c>
      <c r="E41" s="303" t="s">
        <v>61</v>
      </c>
      <c r="F41" s="47"/>
      <c r="G41" s="47">
        <v>3249.44</v>
      </c>
      <c r="H41" s="47"/>
      <c r="I41" s="372"/>
      <c r="J41" s="373">
        <v>0</v>
      </c>
      <c r="K41" s="370">
        <v>0</v>
      </c>
    </row>
    <row r="42" ht="30" spans="1:11">
      <c r="A42" s="254"/>
      <c r="B42" s="342"/>
      <c r="C42" s="343"/>
      <c r="D42" s="344"/>
      <c r="E42" s="345" t="s">
        <v>25</v>
      </c>
      <c r="F42" s="345" t="s">
        <v>26</v>
      </c>
      <c r="G42" s="345" t="s">
        <v>27</v>
      </c>
      <c r="H42" s="346" t="s">
        <v>62</v>
      </c>
      <c r="I42" s="345" t="s">
        <v>29</v>
      </c>
      <c r="J42" s="367" t="s">
        <v>30</v>
      </c>
      <c r="K42" s="370">
        <v>0</v>
      </c>
    </row>
    <row r="43" spans="1:11">
      <c r="A43" s="347"/>
      <c r="B43" s="347"/>
      <c r="C43" s="348"/>
      <c r="D43" s="349"/>
      <c r="E43" s="350">
        <v>1</v>
      </c>
      <c r="F43" s="351">
        <v>2</v>
      </c>
      <c r="G43" s="351">
        <v>3</v>
      </c>
      <c r="H43" s="351">
        <v>4</v>
      </c>
      <c r="I43" s="351">
        <v>5</v>
      </c>
      <c r="J43" s="369">
        <v>6</v>
      </c>
      <c r="K43" s="370">
        <v>0</v>
      </c>
    </row>
    <row r="44" spans="1:11">
      <c r="A44" s="352"/>
      <c r="B44" s="353"/>
      <c r="C44" s="354"/>
      <c r="D44" s="355"/>
      <c r="E44" s="356" t="s">
        <v>63</v>
      </c>
      <c r="F44" s="357">
        <f>SUM(F45+F101)</f>
        <v>670541.06</v>
      </c>
      <c r="G44" s="73">
        <f>SUM(G45+G101)</f>
        <v>575876.44</v>
      </c>
      <c r="H44" s="73">
        <f>SUM(H45+H101)</f>
        <v>0</v>
      </c>
      <c r="I44" s="73">
        <f>SUM(I45+I101)</f>
        <v>763751.35</v>
      </c>
      <c r="J44" s="377">
        <f>SUM(I44/F44*100)</f>
        <v>113.900757993851</v>
      </c>
      <c r="K44" s="370">
        <v>0</v>
      </c>
    </row>
    <row r="45" spans="1:11">
      <c r="A45" s="258">
        <v>3</v>
      </c>
      <c r="B45" s="358"/>
      <c r="C45" s="359"/>
      <c r="D45" s="360"/>
      <c r="E45" s="361" t="s">
        <v>64</v>
      </c>
      <c r="F45" s="75">
        <f>SUM(F46+F56+F89+F95+F98)</f>
        <v>628421.06</v>
      </c>
      <c r="G45" s="75">
        <f>SUM(G46+G56+G89+G95+G98+H94)</f>
        <v>565876.44</v>
      </c>
      <c r="H45" s="75">
        <f>SUM(H46+H56+H89+H95+H98)</f>
        <v>0</v>
      </c>
      <c r="I45" s="75">
        <f>SUM(I46+I56+I89+I95+I98)</f>
        <v>751172.11</v>
      </c>
      <c r="J45" s="377">
        <f t="shared" ref="J45:J113" si="17">SUM(I45/F45*100)</f>
        <v>119.533248933446</v>
      </c>
      <c r="K45" s="370">
        <v>0</v>
      </c>
    </row>
    <row r="46" spans="1:11">
      <c r="A46" s="362"/>
      <c r="B46" s="362">
        <v>31</v>
      </c>
      <c r="C46" s="362"/>
      <c r="D46" s="362"/>
      <c r="E46" s="363" t="s">
        <v>65</v>
      </c>
      <c r="F46" s="364">
        <f>SUM(F47+F51+F53)</f>
        <v>548117</v>
      </c>
      <c r="G46" s="364">
        <f>SUM(G47+G51+G53)</f>
        <v>480787</v>
      </c>
      <c r="H46" s="364">
        <f t="shared" ref="H46:I46" si="18">SUM(H47+H51+H53)</f>
        <v>0</v>
      </c>
      <c r="I46" s="364">
        <f t="shared" si="18"/>
        <v>662303.52</v>
      </c>
      <c r="J46" s="362">
        <f t="shared" si="17"/>
        <v>120.832508387808</v>
      </c>
      <c r="K46" s="370">
        <v>0</v>
      </c>
    </row>
    <row r="47" spans="1:11">
      <c r="A47" s="317"/>
      <c r="B47" s="317"/>
      <c r="C47" s="317">
        <v>311</v>
      </c>
      <c r="D47" s="317"/>
      <c r="E47" s="365" t="s">
        <v>66</v>
      </c>
      <c r="F47" s="227">
        <v>451042</v>
      </c>
      <c r="G47" s="227">
        <f>SUM(G48)</f>
        <v>390461</v>
      </c>
      <c r="H47" s="227">
        <f t="shared" ref="H47" si="19">SUM(H48:H50)</f>
        <v>0</v>
      </c>
      <c r="I47" s="227">
        <f>SUM(I48+I49+I50)</f>
        <v>547438.91</v>
      </c>
      <c r="J47" s="317">
        <f t="shared" si="17"/>
        <v>121.372047392482</v>
      </c>
      <c r="K47" s="370">
        <v>0</v>
      </c>
    </row>
    <row r="48" spans="1:11">
      <c r="A48" s="245"/>
      <c r="B48" s="245"/>
      <c r="C48" s="245"/>
      <c r="D48" s="245">
        <v>3111</v>
      </c>
      <c r="E48" s="366" t="s">
        <v>67</v>
      </c>
      <c r="F48" s="321">
        <v>451042</v>
      </c>
      <c r="G48" s="321">
        <v>390461</v>
      </c>
      <c r="H48" s="321"/>
      <c r="I48" s="321">
        <v>547438.91</v>
      </c>
      <c r="J48" s="373">
        <f t="shared" si="17"/>
        <v>121.372047392482</v>
      </c>
      <c r="K48" s="370">
        <v>0</v>
      </c>
    </row>
    <row r="49" spans="1:11">
      <c r="A49" s="245"/>
      <c r="B49" s="245"/>
      <c r="C49" s="245"/>
      <c r="D49" s="245">
        <v>3113</v>
      </c>
      <c r="E49" s="366" t="s">
        <v>68</v>
      </c>
      <c r="F49" s="321"/>
      <c r="G49" s="321"/>
      <c r="H49" s="321"/>
      <c r="I49" s="321"/>
      <c r="J49" s="373">
        <v>0</v>
      </c>
      <c r="K49" s="370">
        <v>0</v>
      </c>
    </row>
    <row r="50" spans="1:11">
      <c r="A50" s="245"/>
      <c r="B50" s="245"/>
      <c r="C50" s="245"/>
      <c r="D50" s="245">
        <v>3114</v>
      </c>
      <c r="E50" s="366" t="s">
        <v>69</v>
      </c>
      <c r="F50" s="321"/>
      <c r="G50" s="321"/>
      <c r="H50" s="321"/>
      <c r="I50" s="321"/>
      <c r="J50" s="373">
        <v>0</v>
      </c>
      <c r="K50" s="370">
        <v>0</v>
      </c>
    </row>
    <row r="51" spans="1:11">
      <c r="A51" s="317"/>
      <c r="B51" s="317"/>
      <c r="C51" s="317">
        <v>312</v>
      </c>
      <c r="D51" s="317"/>
      <c r="E51" s="365" t="s">
        <v>70</v>
      </c>
      <c r="F51" s="227">
        <v>22462</v>
      </c>
      <c r="G51" s="227">
        <f>SUM(G52)</f>
        <v>20500</v>
      </c>
      <c r="H51" s="227">
        <f t="shared" ref="H51:I51" si="20">SUM(H52)</f>
        <v>0</v>
      </c>
      <c r="I51" s="227">
        <f t="shared" si="20"/>
        <v>24549.76</v>
      </c>
      <c r="J51" s="317">
        <f t="shared" si="17"/>
        <v>109.294630932241</v>
      </c>
      <c r="K51" s="370">
        <v>0</v>
      </c>
    </row>
    <row r="52" spans="1:11">
      <c r="A52" s="245"/>
      <c r="B52" s="245"/>
      <c r="C52" s="245"/>
      <c r="D52" s="245">
        <v>3121</v>
      </c>
      <c r="E52" s="366" t="s">
        <v>70</v>
      </c>
      <c r="F52" s="321">
        <v>22462</v>
      </c>
      <c r="G52" s="321">
        <v>20500</v>
      </c>
      <c r="H52" s="321"/>
      <c r="I52" s="321">
        <v>24549.76</v>
      </c>
      <c r="J52" s="373">
        <f t="shared" si="17"/>
        <v>109.294630932241</v>
      </c>
      <c r="K52" s="370">
        <v>0</v>
      </c>
    </row>
    <row r="53" spans="1:11">
      <c r="A53" s="317"/>
      <c r="B53" s="317"/>
      <c r="C53" s="317">
        <v>313</v>
      </c>
      <c r="D53" s="317"/>
      <c r="E53" s="365" t="s">
        <v>71</v>
      </c>
      <c r="F53" s="227">
        <v>74613</v>
      </c>
      <c r="G53" s="227">
        <f>SUM(G54)</f>
        <v>69826</v>
      </c>
      <c r="H53" s="227">
        <f t="shared" ref="H53" si="21">SUM(H54+H55)</f>
        <v>0</v>
      </c>
      <c r="I53" s="227">
        <f>SUM(I54)</f>
        <v>90314.85</v>
      </c>
      <c r="J53" s="317">
        <f t="shared" si="17"/>
        <v>121.044389047485</v>
      </c>
      <c r="K53" s="370">
        <v>0</v>
      </c>
    </row>
    <row r="54" spans="1:11">
      <c r="A54" s="245"/>
      <c r="B54" s="245"/>
      <c r="C54" s="245"/>
      <c r="D54" s="245">
        <v>3132</v>
      </c>
      <c r="E54" s="366" t="s">
        <v>72</v>
      </c>
      <c r="F54" s="321">
        <v>74613</v>
      </c>
      <c r="G54" s="321">
        <v>69826</v>
      </c>
      <c r="H54" s="321"/>
      <c r="I54" s="321">
        <v>90314.85</v>
      </c>
      <c r="J54" s="373">
        <f t="shared" si="17"/>
        <v>121.044389047485</v>
      </c>
      <c r="K54" s="370">
        <v>0</v>
      </c>
    </row>
    <row r="55" spans="1:11">
      <c r="A55" s="245"/>
      <c r="B55" s="245"/>
      <c r="C55" s="245"/>
      <c r="D55" s="245">
        <v>3133</v>
      </c>
      <c r="E55" s="366" t="s">
        <v>73</v>
      </c>
      <c r="F55" s="245">
        <v>0</v>
      </c>
      <c r="G55" s="245">
        <v>0</v>
      </c>
      <c r="H55" s="245"/>
      <c r="I55" s="245">
        <v>0</v>
      </c>
      <c r="J55" s="373" t="e">
        <f t="shared" si="17"/>
        <v>#DIV/0!</v>
      </c>
      <c r="K55" s="370">
        <v>0</v>
      </c>
    </row>
    <row r="56" spans="1:11">
      <c r="A56" s="362"/>
      <c r="B56" s="362">
        <v>32</v>
      </c>
      <c r="C56" s="362"/>
      <c r="D56" s="362"/>
      <c r="E56" s="363" t="s">
        <v>74</v>
      </c>
      <c r="F56" s="364">
        <v>70700</v>
      </c>
      <c r="G56" s="364">
        <f>SUM(G57+G62+G69+G81)</f>
        <v>75838.44</v>
      </c>
      <c r="H56" s="364">
        <f>SUM(H57+H62+H69+H81)</f>
        <v>0</v>
      </c>
      <c r="I56" s="364">
        <f>SUM(I57+I62+I69+I81)</f>
        <v>79897.12</v>
      </c>
      <c r="J56" s="362">
        <f t="shared" si="17"/>
        <v>113.008656294201</v>
      </c>
      <c r="K56" s="370">
        <v>0</v>
      </c>
    </row>
    <row r="57" spans="1:11">
      <c r="A57" s="317"/>
      <c r="B57" s="317"/>
      <c r="C57" s="317">
        <v>321</v>
      </c>
      <c r="D57" s="317"/>
      <c r="E57" s="365" t="s">
        <v>75</v>
      </c>
      <c r="F57" s="227">
        <v>14045</v>
      </c>
      <c r="G57" s="227">
        <v>14017</v>
      </c>
      <c r="H57" s="227">
        <f t="shared" ref="G57:I57" si="22">SUM(H58:H61)</f>
        <v>0</v>
      </c>
      <c r="I57" s="227">
        <f t="shared" si="22"/>
        <v>14365.3</v>
      </c>
      <c r="J57" s="317">
        <f t="shared" si="17"/>
        <v>102.280526877892</v>
      </c>
      <c r="K57" s="370">
        <v>0</v>
      </c>
    </row>
    <row r="58" spans="1:11">
      <c r="A58" s="245"/>
      <c r="B58" s="245"/>
      <c r="C58" s="245"/>
      <c r="D58" s="245">
        <v>3211</v>
      </c>
      <c r="E58" s="366" t="s">
        <v>76</v>
      </c>
      <c r="F58" s="321">
        <v>2479</v>
      </c>
      <c r="G58" s="321">
        <v>0</v>
      </c>
      <c r="H58" s="321"/>
      <c r="I58" s="321">
        <v>2242.78</v>
      </c>
      <c r="J58" s="373">
        <f t="shared" si="17"/>
        <v>90.4711577248891</v>
      </c>
      <c r="K58" s="370">
        <v>0</v>
      </c>
    </row>
    <row r="59" ht="25.5" spans="1:11">
      <c r="A59" s="245"/>
      <c r="B59" s="245"/>
      <c r="C59" s="245"/>
      <c r="D59" s="245">
        <v>3212</v>
      </c>
      <c r="E59" s="366" t="s">
        <v>77</v>
      </c>
      <c r="F59" s="321">
        <v>11318</v>
      </c>
      <c r="G59" s="321">
        <v>0</v>
      </c>
      <c r="H59" s="321"/>
      <c r="I59" s="321">
        <v>10839.85</v>
      </c>
      <c r="J59" s="373">
        <f t="shared" si="17"/>
        <v>95.7753136596572</v>
      </c>
      <c r="K59" s="370">
        <v>0</v>
      </c>
    </row>
    <row r="60" spans="1:11">
      <c r="A60" s="245"/>
      <c r="B60" s="245"/>
      <c r="C60" s="245"/>
      <c r="D60" s="245">
        <v>3213</v>
      </c>
      <c r="E60" s="366" t="s">
        <v>78</v>
      </c>
      <c r="F60" s="245">
        <v>248</v>
      </c>
      <c r="G60" s="321">
        <v>0</v>
      </c>
      <c r="H60" s="321"/>
      <c r="I60" s="321">
        <v>345.17</v>
      </c>
      <c r="J60" s="373">
        <f t="shared" si="17"/>
        <v>139.181451612903</v>
      </c>
      <c r="K60" s="370">
        <v>0</v>
      </c>
    </row>
    <row r="61" spans="1:11">
      <c r="A61" s="245"/>
      <c r="B61" s="245"/>
      <c r="C61" s="245"/>
      <c r="D61" s="245">
        <v>3214</v>
      </c>
      <c r="E61" s="366" t="s">
        <v>79</v>
      </c>
      <c r="F61" s="245"/>
      <c r="G61" s="245"/>
      <c r="H61" s="245"/>
      <c r="I61" s="245">
        <v>937.5</v>
      </c>
      <c r="J61" s="373">
        <v>0</v>
      </c>
      <c r="K61" s="370">
        <v>0</v>
      </c>
    </row>
    <row r="62" spans="1:11">
      <c r="A62" s="317"/>
      <c r="B62" s="317"/>
      <c r="C62" s="317">
        <v>322</v>
      </c>
      <c r="D62" s="317"/>
      <c r="E62" s="365" t="s">
        <v>80</v>
      </c>
      <c r="F62" s="227">
        <v>25146</v>
      </c>
      <c r="G62" s="227">
        <v>38418</v>
      </c>
      <c r="H62" s="227">
        <f t="shared" ref="H62" si="23">SUM(H63:H68)</f>
        <v>0</v>
      </c>
      <c r="I62" s="227">
        <f>SUM(I63+I64+I65+I66+I67+I68)</f>
        <v>38896.99</v>
      </c>
      <c r="J62" s="317">
        <f t="shared" si="17"/>
        <v>154.684601924759</v>
      </c>
      <c r="K62" s="370">
        <v>0</v>
      </c>
    </row>
    <row r="63" spans="1:11">
      <c r="A63" s="245"/>
      <c r="B63" s="245"/>
      <c r="C63" s="245"/>
      <c r="D63" s="245">
        <v>3221</v>
      </c>
      <c r="E63" s="366" t="s">
        <v>81</v>
      </c>
      <c r="F63" s="321">
        <v>5249</v>
      </c>
      <c r="G63" s="321"/>
      <c r="H63" s="321"/>
      <c r="I63" s="321">
        <v>3717.35</v>
      </c>
      <c r="J63" s="373">
        <f t="shared" si="17"/>
        <v>70.8201562202324</v>
      </c>
      <c r="K63" s="370">
        <v>0</v>
      </c>
    </row>
    <row r="64" spans="1:11">
      <c r="A64" s="245"/>
      <c r="B64" s="245"/>
      <c r="C64" s="245"/>
      <c r="D64" s="245">
        <v>3222</v>
      </c>
      <c r="E64" s="366" t="s">
        <v>82</v>
      </c>
      <c r="F64" s="321">
        <v>20778.28</v>
      </c>
      <c r="G64" s="245">
        <v>0</v>
      </c>
      <c r="H64" s="245"/>
      <c r="I64" s="245">
        <v>21072.74</v>
      </c>
      <c r="J64" s="373">
        <f t="shared" si="17"/>
        <v>101.417152911598</v>
      </c>
      <c r="K64" s="370">
        <v>0</v>
      </c>
    </row>
    <row r="65" spans="1:11">
      <c r="A65" s="245"/>
      <c r="B65" s="245"/>
      <c r="C65" s="245"/>
      <c r="D65" s="245">
        <v>3223</v>
      </c>
      <c r="E65" s="366" t="s">
        <v>83</v>
      </c>
      <c r="F65" s="321">
        <v>10027</v>
      </c>
      <c r="G65" s="321"/>
      <c r="H65" s="321"/>
      <c r="I65" s="321">
        <v>13299.44</v>
      </c>
      <c r="J65" s="373">
        <f t="shared" si="17"/>
        <v>132.636282038496</v>
      </c>
      <c r="K65" s="370">
        <v>0</v>
      </c>
    </row>
    <row r="66" ht="25.5" spans="1:11">
      <c r="A66" s="245"/>
      <c r="B66" s="245"/>
      <c r="C66" s="245"/>
      <c r="D66" s="245">
        <v>3224</v>
      </c>
      <c r="E66" s="366" t="s">
        <v>84</v>
      </c>
      <c r="F66" s="321">
        <v>98</v>
      </c>
      <c r="G66" s="321"/>
      <c r="H66" s="321"/>
      <c r="I66" s="321">
        <v>150.65</v>
      </c>
      <c r="J66" s="373">
        <f t="shared" si="17"/>
        <v>153.724489795918</v>
      </c>
      <c r="K66" s="370">
        <v>0</v>
      </c>
    </row>
    <row r="67" spans="1:11">
      <c r="A67" s="245"/>
      <c r="B67" s="245"/>
      <c r="C67" s="245"/>
      <c r="D67" s="245">
        <v>3225</v>
      </c>
      <c r="E67" s="366" t="s">
        <v>85</v>
      </c>
      <c r="F67" s="245">
        <v>1073.4</v>
      </c>
      <c r="G67" s="245"/>
      <c r="H67" s="245"/>
      <c r="I67" s="245">
        <v>656.81</v>
      </c>
      <c r="J67" s="373">
        <f t="shared" si="17"/>
        <v>61.1896776597727</v>
      </c>
      <c r="K67" s="370">
        <v>0</v>
      </c>
    </row>
    <row r="68" ht="25.5" spans="1:11">
      <c r="A68" s="245"/>
      <c r="B68" s="245"/>
      <c r="C68" s="245"/>
      <c r="D68" s="245">
        <v>3227</v>
      </c>
      <c r="E68" s="366" t="s">
        <v>86</v>
      </c>
      <c r="F68" s="245"/>
      <c r="G68" s="245"/>
      <c r="H68" s="245"/>
      <c r="I68" s="245"/>
      <c r="J68" s="373">
        <v>0</v>
      </c>
      <c r="K68" s="370">
        <v>0</v>
      </c>
    </row>
    <row r="69" spans="1:11">
      <c r="A69" s="317"/>
      <c r="B69" s="317"/>
      <c r="C69" s="317">
        <v>323</v>
      </c>
      <c r="D69" s="317"/>
      <c r="E69" s="365" t="s">
        <v>87</v>
      </c>
      <c r="F69" s="227">
        <v>16903</v>
      </c>
      <c r="G69" s="227">
        <v>20853.44</v>
      </c>
      <c r="H69" s="227">
        <f t="shared" ref="H69" si="24">SUM(H70:H78)</f>
        <v>0</v>
      </c>
      <c r="I69" s="227">
        <f>SUM(I70+I71+I72+I73+I74+I75+I76+I77+I78)</f>
        <v>23607.84</v>
      </c>
      <c r="J69" s="317">
        <f t="shared" si="17"/>
        <v>139.666568064841</v>
      </c>
      <c r="K69" s="370">
        <v>0</v>
      </c>
    </row>
    <row r="70" spans="1:11">
      <c r="A70" s="245"/>
      <c r="B70" s="245"/>
      <c r="C70" s="245"/>
      <c r="D70" s="245">
        <v>3231</v>
      </c>
      <c r="E70" s="366" t="s">
        <v>88</v>
      </c>
      <c r="F70" s="321">
        <v>7776</v>
      </c>
      <c r="G70" s="321"/>
      <c r="H70" s="321"/>
      <c r="I70" s="321">
        <v>9553.02</v>
      </c>
      <c r="J70" s="373">
        <f t="shared" si="17"/>
        <v>122.85262345679</v>
      </c>
      <c r="K70" s="370">
        <v>0</v>
      </c>
    </row>
    <row r="71" ht="25.5" spans="1:11">
      <c r="A71" s="245"/>
      <c r="B71" s="245"/>
      <c r="C71" s="245"/>
      <c r="D71" s="245">
        <v>3232</v>
      </c>
      <c r="E71" s="366" t="s">
        <v>89</v>
      </c>
      <c r="F71" s="321">
        <v>985</v>
      </c>
      <c r="G71" s="321"/>
      <c r="H71" s="321"/>
      <c r="I71" s="321">
        <v>2210.37</v>
      </c>
      <c r="J71" s="373">
        <f t="shared" si="17"/>
        <v>224.403045685279</v>
      </c>
      <c r="K71" s="370">
        <v>0</v>
      </c>
    </row>
    <row r="72" spans="1:11">
      <c r="A72" s="245"/>
      <c r="B72" s="245"/>
      <c r="C72" s="245"/>
      <c r="D72" s="245">
        <v>3233</v>
      </c>
      <c r="E72" s="366" t="s">
        <v>90</v>
      </c>
      <c r="F72" s="245"/>
      <c r="G72" s="245"/>
      <c r="H72" s="245"/>
      <c r="I72" s="245">
        <v>710</v>
      </c>
      <c r="J72" s="373">
        <v>0</v>
      </c>
      <c r="K72" s="370">
        <v>0</v>
      </c>
    </row>
    <row r="73" spans="1:11">
      <c r="A73" s="245"/>
      <c r="B73" s="245"/>
      <c r="C73" s="245"/>
      <c r="D73" s="245">
        <v>3234</v>
      </c>
      <c r="E73" s="366" t="s">
        <v>91</v>
      </c>
      <c r="F73" s="321">
        <v>3127</v>
      </c>
      <c r="G73" s="321"/>
      <c r="H73" s="321"/>
      <c r="I73" s="321">
        <v>4195.09</v>
      </c>
      <c r="J73" s="373">
        <f t="shared" si="17"/>
        <v>134.157019507515</v>
      </c>
      <c r="K73" s="370">
        <v>0</v>
      </c>
    </row>
    <row r="74" spans="1:11">
      <c r="A74" s="245"/>
      <c r="B74" s="245"/>
      <c r="C74" s="245"/>
      <c r="D74" s="245">
        <v>3235</v>
      </c>
      <c r="E74" s="366" t="s">
        <v>92</v>
      </c>
      <c r="F74" s="245">
        <v>250</v>
      </c>
      <c r="G74" s="245"/>
      <c r="H74" s="245"/>
      <c r="I74" s="245">
        <v>1744</v>
      </c>
      <c r="J74" s="373">
        <v>0</v>
      </c>
      <c r="K74" s="370">
        <v>0</v>
      </c>
    </row>
    <row r="75" spans="1:11">
      <c r="A75" s="245"/>
      <c r="B75" s="245"/>
      <c r="C75" s="245"/>
      <c r="D75" s="245">
        <v>3236</v>
      </c>
      <c r="E75" s="366" t="s">
        <v>93</v>
      </c>
      <c r="F75" s="321">
        <v>842</v>
      </c>
      <c r="G75" s="321"/>
      <c r="H75" s="321"/>
      <c r="I75" s="321">
        <v>1592.7</v>
      </c>
      <c r="J75" s="373">
        <f t="shared" si="17"/>
        <v>189.1567695962</v>
      </c>
      <c r="K75" s="370">
        <v>0</v>
      </c>
    </row>
    <row r="76" spans="1:11">
      <c r="A76" s="245"/>
      <c r="B76" s="245"/>
      <c r="C76" s="245"/>
      <c r="D76" s="245">
        <v>3237</v>
      </c>
      <c r="E76" s="366" t="s">
        <v>94</v>
      </c>
      <c r="F76" s="321">
        <v>398</v>
      </c>
      <c r="G76" s="245"/>
      <c r="H76" s="245"/>
      <c r="I76" s="321">
        <v>0</v>
      </c>
      <c r="J76" s="373">
        <v>0</v>
      </c>
      <c r="K76" s="370">
        <v>0</v>
      </c>
    </row>
    <row r="77" spans="1:11">
      <c r="A77" s="245"/>
      <c r="B77" s="245"/>
      <c r="C77" s="245"/>
      <c r="D77" s="245">
        <v>3238</v>
      </c>
      <c r="E77" s="366" t="s">
        <v>95</v>
      </c>
      <c r="F77" s="321">
        <v>2628</v>
      </c>
      <c r="G77" s="321"/>
      <c r="H77" s="321"/>
      <c r="I77" s="321">
        <v>2581.74</v>
      </c>
      <c r="J77" s="373">
        <f t="shared" si="17"/>
        <v>98.2397260273973</v>
      </c>
      <c r="K77" s="370">
        <v>0</v>
      </c>
    </row>
    <row r="78" spans="1:11">
      <c r="A78" s="245"/>
      <c r="B78" s="245"/>
      <c r="C78" s="245"/>
      <c r="D78" s="245">
        <v>3239</v>
      </c>
      <c r="E78" s="366" t="s">
        <v>96</v>
      </c>
      <c r="F78" s="321">
        <v>895.92</v>
      </c>
      <c r="G78" s="245"/>
      <c r="H78" s="245"/>
      <c r="I78" s="245">
        <v>1020.92</v>
      </c>
      <c r="J78" s="373">
        <v>0</v>
      </c>
      <c r="K78" s="370">
        <v>0</v>
      </c>
    </row>
    <row r="79" ht="25.5" spans="1:11">
      <c r="A79" s="317"/>
      <c r="B79" s="317"/>
      <c r="C79" s="317">
        <v>324</v>
      </c>
      <c r="D79" s="317"/>
      <c r="E79" s="365" t="s">
        <v>97</v>
      </c>
      <c r="F79" s="317">
        <f>SUM(F80)</f>
        <v>0</v>
      </c>
      <c r="G79" s="317">
        <f t="shared" ref="G79:I79" si="25">SUM(G80)</f>
        <v>0</v>
      </c>
      <c r="H79" s="317">
        <f t="shared" si="25"/>
        <v>0</v>
      </c>
      <c r="I79" s="317">
        <f t="shared" si="25"/>
        <v>0</v>
      </c>
      <c r="J79" s="317">
        <v>0</v>
      </c>
      <c r="K79" s="370">
        <v>0</v>
      </c>
    </row>
    <row r="80" ht="25.5" spans="1:11">
      <c r="A80" s="373"/>
      <c r="B80" s="373"/>
      <c r="C80" s="373"/>
      <c r="D80" s="373">
        <v>3241</v>
      </c>
      <c r="E80" s="378" t="s">
        <v>97</v>
      </c>
      <c r="F80" s="373"/>
      <c r="G80" s="373"/>
      <c r="H80" s="373"/>
      <c r="I80" s="373"/>
      <c r="J80" s="373">
        <v>0</v>
      </c>
      <c r="K80" s="370">
        <v>0</v>
      </c>
    </row>
    <row r="81" ht="25.5" spans="1:11">
      <c r="A81" s="317"/>
      <c r="B81" s="317"/>
      <c r="C81" s="317">
        <v>329</v>
      </c>
      <c r="D81" s="317"/>
      <c r="E81" s="365" t="s">
        <v>98</v>
      </c>
      <c r="F81" s="227">
        <v>2528</v>
      </c>
      <c r="G81" s="227">
        <v>2550</v>
      </c>
      <c r="H81" s="227">
        <f t="shared" ref="H81:I81" si="26">SUM(H82:H88)</f>
        <v>0</v>
      </c>
      <c r="I81" s="227">
        <f t="shared" si="26"/>
        <v>3026.99</v>
      </c>
      <c r="J81" s="317">
        <f t="shared" si="17"/>
        <v>119.738528481013</v>
      </c>
      <c r="K81" s="370">
        <v>0</v>
      </c>
    </row>
    <row r="82" ht="25.5" spans="1:11">
      <c r="A82" s="245"/>
      <c r="B82" s="245"/>
      <c r="C82" s="245"/>
      <c r="D82" s="245">
        <v>3291</v>
      </c>
      <c r="E82" s="366" t="s">
        <v>99</v>
      </c>
      <c r="F82" s="245"/>
      <c r="G82" s="245"/>
      <c r="H82" s="321"/>
      <c r="I82" s="321"/>
      <c r="J82" s="373">
        <v>0</v>
      </c>
      <c r="K82" s="370">
        <v>0</v>
      </c>
    </row>
    <row r="83" spans="1:11">
      <c r="A83" s="245"/>
      <c r="B83" s="245"/>
      <c r="C83" s="245"/>
      <c r="D83" s="245">
        <v>3292</v>
      </c>
      <c r="E83" s="366" t="s">
        <v>100</v>
      </c>
      <c r="F83" s="245"/>
      <c r="G83" s="245"/>
      <c r="H83" s="245"/>
      <c r="I83" s="245"/>
      <c r="J83" s="373">
        <v>0</v>
      </c>
      <c r="K83" s="370">
        <v>0</v>
      </c>
    </row>
    <row r="84" spans="1:11">
      <c r="A84" s="245"/>
      <c r="B84" s="245"/>
      <c r="C84" s="245"/>
      <c r="D84" s="245">
        <v>3293</v>
      </c>
      <c r="E84" s="366" t="s">
        <v>101</v>
      </c>
      <c r="F84" s="245"/>
      <c r="G84" s="245"/>
      <c r="H84" s="245"/>
      <c r="I84" s="245"/>
      <c r="J84" s="373">
        <v>0</v>
      </c>
      <c r="K84" s="370">
        <v>0</v>
      </c>
    </row>
    <row r="85" spans="1:11">
      <c r="A85" s="245"/>
      <c r="B85" s="245"/>
      <c r="C85" s="245"/>
      <c r="D85" s="245">
        <v>3294</v>
      </c>
      <c r="E85" s="366" t="s">
        <v>102</v>
      </c>
      <c r="F85" s="245">
        <v>218.09</v>
      </c>
      <c r="G85" s="245">
        <v>0</v>
      </c>
      <c r="H85" s="245"/>
      <c r="I85" s="245">
        <v>305</v>
      </c>
      <c r="J85" s="373">
        <f t="shared" si="17"/>
        <v>139.850520427347</v>
      </c>
      <c r="K85" s="370">
        <v>0</v>
      </c>
    </row>
    <row r="86" spans="1:11">
      <c r="A86" s="245"/>
      <c r="B86" s="245"/>
      <c r="C86" s="245"/>
      <c r="D86" s="245">
        <v>3295</v>
      </c>
      <c r="E86" s="366" t="s">
        <v>103</v>
      </c>
      <c r="F86" s="321">
        <v>2254.52</v>
      </c>
      <c r="G86" s="245"/>
      <c r="H86" s="245"/>
      <c r="I86" s="245">
        <v>2721.99</v>
      </c>
      <c r="J86" s="373">
        <f t="shared" si="17"/>
        <v>120.734790554087</v>
      </c>
      <c r="K86" s="370">
        <v>0</v>
      </c>
    </row>
    <row r="87" spans="1:11">
      <c r="A87" s="245"/>
      <c r="B87" s="245"/>
      <c r="C87" s="245"/>
      <c r="D87" s="245">
        <v>3296</v>
      </c>
      <c r="E87" s="366" t="s">
        <v>104</v>
      </c>
      <c r="F87" s="321">
        <v>0</v>
      </c>
      <c r="G87" s="245"/>
      <c r="H87" s="245"/>
      <c r="I87" s="245"/>
      <c r="J87" s="373" t="e">
        <f t="shared" si="17"/>
        <v>#DIV/0!</v>
      </c>
      <c r="K87" s="370">
        <v>0</v>
      </c>
    </row>
    <row r="88" ht="25.5" spans="1:11">
      <c r="A88" s="245"/>
      <c r="B88" s="245"/>
      <c r="C88" s="245"/>
      <c r="D88" s="245">
        <v>3299</v>
      </c>
      <c r="E88" s="366" t="s">
        <v>98</v>
      </c>
      <c r="F88" s="321">
        <v>55</v>
      </c>
      <c r="G88" s="245">
        <v>0</v>
      </c>
      <c r="H88" s="321"/>
      <c r="I88" s="321">
        <v>0</v>
      </c>
      <c r="J88" s="373">
        <f t="shared" si="17"/>
        <v>0</v>
      </c>
      <c r="K88" s="370">
        <v>0</v>
      </c>
    </row>
    <row r="89" spans="1:11">
      <c r="A89" s="362"/>
      <c r="B89" s="362">
        <v>34</v>
      </c>
      <c r="C89" s="362"/>
      <c r="D89" s="362"/>
      <c r="E89" s="363" t="s">
        <v>105</v>
      </c>
      <c r="F89" s="364">
        <f>SUM(F90)</f>
        <v>921</v>
      </c>
      <c r="G89" s="364">
        <f t="shared" ref="G89:I89" si="27">SUM(G90)</f>
        <v>1120</v>
      </c>
      <c r="H89" s="364">
        <f t="shared" si="27"/>
        <v>0</v>
      </c>
      <c r="I89" s="364">
        <f t="shared" si="27"/>
        <v>1039.24</v>
      </c>
      <c r="J89" s="362">
        <f t="shared" si="17"/>
        <v>112.838219326819</v>
      </c>
      <c r="K89" s="370">
        <v>0</v>
      </c>
    </row>
    <row r="90" spans="1:11">
      <c r="A90" s="317"/>
      <c r="B90" s="317"/>
      <c r="C90" s="317">
        <v>343</v>
      </c>
      <c r="D90" s="317"/>
      <c r="E90" s="365" t="s">
        <v>106</v>
      </c>
      <c r="F90" s="227">
        <v>921</v>
      </c>
      <c r="G90" s="227">
        <v>1120</v>
      </c>
      <c r="H90" s="227">
        <f t="shared" ref="H90:I90" si="28">SUM(H91:H94)</f>
        <v>0</v>
      </c>
      <c r="I90" s="227">
        <f t="shared" si="28"/>
        <v>1039.24</v>
      </c>
      <c r="J90" s="317">
        <f t="shared" si="17"/>
        <v>112.838219326819</v>
      </c>
      <c r="K90" s="370">
        <v>0</v>
      </c>
    </row>
    <row r="91" ht="25.5" spans="1:11">
      <c r="A91" s="245"/>
      <c r="B91" s="245"/>
      <c r="C91" s="245"/>
      <c r="D91" s="245">
        <v>3431</v>
      </c>
      <c r="E91" s="366" t="s">
        <v>107</v>
      </c>
      <c r="F91" s="245">
        <v>905.9</v>
      </c>
      <c r="G91" s="245">
        <v>0</v>
      </c>
      <c r="H91" s="245"/>
      <c r="I91" s="245">
        <v>1002.94</v>
      </c>
      <c r="J91" s="373">
        <f t="shared" si="17"/>
        <v>110.7119991169</v>
      </c>
      <c r="K91" s="370">
        <v>0</v>
      </c>
    </row>
    <row r="92" ht="25.5" spans="1:11">
      <c r="A92" s="245"/>
      <c r="B92" s="245"/>
      <c r="C92" s="245"/>
      <c r="D92" s="245">
        <v>3432</v>
      </c>
      <c r="E92" s="366" t="s">
        <v>108</v>
      </c>
      <c r="F92" s="245"/>
      <c r="G92" s="245"/>
      <c r="H92" s="245"/>
      <c r="I92" s="245"/>
      <c r="J92" s="373">
        <v>0</v>
      </c>
      <c r="K92" s="370">
        <v>0</v>
      </c>
    </row>
    <row r="93" spans="1:11">
      <c r="A93" s="245"/>
      <c r="B93" s="245"/>
      <c r="C93" s="245"/>
      <c r="D93" s="245">
        <v>3433</v>
      </c>
      <c r="E93" s="366" t="s">
        <v>109</v>
      </c>
      <c r="F93" s="321">
        <v>15.46</v>
      </c>
      <c r="G93" s="245"/>
      <c r="H93" s="245"/>
      <c r="I93" s="245">
        <v>36.3</v>
      </c>
      <c r="J93" s="373">
        <f t="shared" si="17"/>
        <v>234.799482535576</v>
      </c>
      <c r="K93" s="370">
        <v>0</v>
      </c>
    </row>
    <row r="94" ht="25.5" spans="1:11">
      <c r="A94" s="245"/>
      <c r="B94" s="245"/>
      <c r="C94" s="245"/>
      <c r="D94" s="245">
        <v>3434</v>
      </c>
      <c r="E94" s="366" t="s">
        <v>110</v>
      </c>
      <c r="F94" s="245"/>
      <c r="G94" s="245">
        <v>0</v>
      </c>
      <c r="H94" s="245"/>
      <c r="I94" s="245"/>
      <c r="J94" s="373">
        <v>0</v>
      </c>
      <c r="K94" s="370">
        <v>0</v>
      </c>
    </row>
    <row r="95" ht="25.5" spans="1:11">
      <c r="A95" s="362"/>
      <c r="B95" s="362">
        <v>37</v>
      </c>
      <c r="C95" s="362"/>
      <c r="D95" s="362"/>
      <c r="E95" s="363" t="s">
        <v>111</v>
      </c>
      <c r="F95" s="364">
        <v>8683.06</v>
      </c>
      <c r="G95" s="362">
        <f t="shared" ref="G95:I95" si="29">SUM(G96)</f>
        <v>7933</v>
      </c>
      <c r="H95" s="362">
        <f t="shared" si="29"/>
        <v>0</v>
      </c>
      <c r="I95" s="362">
        <f t="shared" si="29"/>
        <v>7932.23</v>
      </c>
      <c r="J95" s="362">
        <f t="shared" si="17"/>
        <v>91.3529331825416</v>
      </c>
      <c r="K95" s="370">
        <v>0</v>
      </c>
    </row>
    <row r="96" ht="25.5" spans="1:11">
      <c r="A96" s="317"/>
      <c r="B96" s="317"/>
      <c r="C96" s="317">
        <v>372</v>
      </c>
      <c r="D96" s="317"/>
      <c r="E96" s="365" t="s">
        <v>112</v>
      </c>
      <c r="F96" s="227">
        <v>8683.06</v>
      </c>
      <c r="G96" s="317">
        <f t="shared" ref="G96:H96" si="30">SUM(G97)</f>
        <v>7933</v>
      </c>
      <c r="H96" s="317">
        <f t="shared" si="30"/>
        <v>0</v>
      </c>
      <c r="I96" s="317">
        <v>7932.23</v>
      </c>
      <c r="J96" s="317">
        <f t="shared" si="17"/>
        <v>91.3529331825416</v>
      </c>
      <c r="K96" s="370">
        <v>0</v>
      </c>
    </row>
    <row r="97" ht="25.5" spans="1:11">
      <c r="A97" s="245"/>
      <c r="B97" s="245"/>
      <c r="C97" s="245"/>
      <c r="D97" s="245">
        <v>3722</v>
      </c>
      <c r="E97" s="366" t="s">
        <v>113</v>
      </c>
      <c r="F97" s="321">
        <v>8683.06</v>
      </c>
      <c r="G97" s="245">
        <v>7933</v>
      </c>
      <c r="H97" s="245">
        <v>0</v>
      </c>
      <c r="I97" s="245">
        <v>7932.23</v>
      </c>
      <c r="J97" s="373">
        <f t="shared" si="17"/>
        <v>91.3529331825416</v>
      </c>
      <c r="K97" s="370">
        <v>0</v>
      </c>
    </row>
    <row r="98" spans="1:11">
      <c r="A98" s="362"/>
      <c r="B98" s="362">
        <v>38</v>
      </c>
      <c r="C98" s="362"/>
      <c r="D98" s="362"/>
      <c r="E98" s="363" t="s">
        <v>114</v>
      </c>
      <c r="F98" s="362">
        <f>SUM(F99)</f>
        <v>0</v>
      </c>
      <c r="G98" s="362">
        <f t="shared" ref="G98:I98" si="31">SUM(G99)</f>
        <v>198</v>
      </c>
      <c r="H98" s="362">
        <f t="shared" si="31"/>
        <v>0</v>
      </c>
      <c r="I98" s="362">
        <f t="shared" si="31"/>
        <v>0</v>
      </c>
      <c r="J98" s="362">
        <v>0</v>
      </c>
      <c r="K98" s="370">
        <v>0</v>
      </c>
    </row>
    <row r="99" spans="1:11">
      <c r="A99" s="317"/>
      <c r="B99" s="317"/>
      <c r="C99" s="317">
        <v>381</v>
      </c>
      <c r="D99" s="317"/>
      <c r="E99" s="365" t="s">
        <v>50</v>
      </c>
      <c r="F99" s="317">
        <v>0</v>
      </c>
      <c r="G99" s="317">
        <f t="shared" ref="G99:I99" si="32">SUM(G100)</f>
        <v>198</v>
      </c>
      <c r="H99" s="317">
        <f t="shared" si="32"/>
        <v>0</v>
      </c>
      <c r="I99" s="317">
        <f t="shared" si="32"/>
        <v>0</v>
      </c>
      <c r="J99" s="317">
        <v>0</v>
      </c>
      <c r="K99" s="370">
        <v>0</v>
      </c>
    </row>
    <row r="100" spans="1:11">
      <c r="A100" s="245"/>
      <c r="B100" s="245"/>
      <c r="C100" s="245"/>
      <c r="D100" s="245">
        <v>3812</v>
      </c>
      <c r="E100" s="366" t="s">
        <v>115</v>
      </c>
      <c r="F100" s="245">
        <v>0</v>
      </c>
      <c r="G100" s="245">
        <v>198</v>
      </c>
      <c r="H100" s="245">
        <v>0</v>
      </c>
      <c r="I100" s="245">
        <v>0</v>
      </c>
      <c r="J100" s="373">
        <v>0</v>
      </c>
      <c r="K100" s="370">
        <v>0</v>
      </c>
    </row>
    <row r="101" ht="25.5" spans="1:11">
      <c r="A101" s="379">
        <v>4</v>
      </c>
      <c r="B101" s="379"/>
      <c r="C101" s="379"/>
      <c r="D101" s="379"/>
      <c r="E101" s="380" t="s">
        <v>116</v>
      </c>
      <c r="F101" s="381">
        <f>SUM(F102+F114)</f>
        <v>42120</v>
      </c>
      <c r="G101" s="381">
        <f>SUM(G102+G114)</f>
        <v>10000</v>
      </c>
      <c r="H101" s="381">
        <f>SUM(H102+H114)</f>
        <v>0</v>
      </c>
      <c r="I101" s="381">
        <f>SUM(I102+I114)</f>
        <v>12579.24</v>
      </c>
      <c r="J101" s="379">
        <f t="shared" si="17"/>
        <v>29.8652421652422</v>
      </c>
      <c r="K101" s="370">
        <v>0</v>
      </c>
    </row>
    <row r="102" ht="25.5" spans="1:11">
      <c r="A102" s="362"/>
      <c r="B102" s="362">
        <v>42</v>
      </c>
      <c r="C102" s="362"/>
      <c r="D102" s="362"/>
      <c r="E102" s="363" t="s">
        <v>117</v>
      </c>
      <c r="F102" s="364">
        <f>SUM(F105+F112)</f>
        <v>6995</v>
      </c>
      <c r="G102" s="364">
        <v>10000</v>
      </c>
      <c r="H102" s="364">
        <f>SUM(H105+H112)</f>
        <v>0</v>
      </c>
      <c r="I102" s="364">
        <f>SUM(I105+I112)</f>
        <v>12579.24</v>
      </c>
      <c r="J102" s="362">
        <f t="shared" si="17"/>
        <v>179.831879914224</v>
      </c>
      <c r="K102" s="370">
        <v>0</v>
      </c>
    </row>
    <row r="103" spans="1:11">
      <c r="A103" s="362"/>
      <c r="B103" s="362"/>
      <c r="C103" s="362">
        <v>421</v>
      </c>
      <c r="D103" s="362"/>
      <c r="E103" s="363" t="s">
        <v>118</v>
      </c>
      <c r="F103" s="364"/>
      <c r="G103" s="364">
        <f>SUM(G104)</f>
        <v>0</v>
      </c>
      <c r="H103" s="364"/>
      <c r="I103" s="364"/>
      <c r="J103" s="362"/>
      <c r="K103" s="370">
        <v>0</v>
      </c>
    </row>
    <row r="104" spans="1:11">
      <c r="A104" s="362"/>
      <c r="B104" s="362"/>
      <c r="C104" s="362"/>
      <c r="D104" s="362">
        <v>4211</v>
      </c>
      <c r="E104" s="363" t="s">
        <v>118</v>
      </c>
      <c r="F104" s="364"/>
      <c r="G104" s="364">
        <v>0</v>
      </c>
      <c r="H104" s="364"/>
      <c r="I104" s="364"/>
      <c r="J104" s="362"/>
      <c r="K104" s="370">
        <v>0</v>
      </c>
    </row>
    <row r="105" spans="1:11">
      <c r="A105" s="317"/>
      <c r="B105" s="317"/>
      <c r="C105" s="317">
        <v>422</v>
      </c>
      <c r="D105" s="317"/>
      <c r="E105" s="365" t="s">
        <v>119</v>
      </c>
      <c r="F105" s="227">
        <f>SUM(F106:F111)</f>
        <v>0</v>
      </c>
      <c r="G105" s="227">
        <v>3000</v>
      </c>
      <c r="H105" s="227">
        <f t="shared" ref="G105:I105" si="33">SUM(H106:H111)</f>
        <v>0</v>
      </c>
      <c r="I105" s="227">
        <f t="shared" si="33"/>
        <v>6052.27</v>
      </c>
      <c r="J105" s="317" t="e">
        <f t="shared" si="17"/>
        <v>#DIV/0!</v>
      </c>
      <c r="K105" s="370">
        <v>0</v>
      </c>
    </row>
    <row r="106" spans="1:11">
      <c r="A106" s="245"/>
      <c r="B106" s="245"/>
      <c r="C106" s="245"/>
      <c r="D106" s="245">
        <v>4221</v>
      </c>
      <c r="E106" s="366" t="s">
        <v>120</v>
      </c>
      <c r="F106" s="321">
        <v>0</v>
      </c>
      <c r="G106" s="245"/>
      <c r="H106" s="245"/>
      <c r="I106" s="245">
        <v>5089.77</v>
      </c>
      <c r="J106" s="373" t="e">
        <f t="shared" si="17"/>
        <v>#DIV/0!</v>
      </c>
      <c r="K106" s="370">
        <v>0</v>
      </c>
    </row>
    <row r="107" spans="1:13">
      <c r="A107" s="245"/>
      <c r="B107" s="245"/>
      <c r="C107" s="245"/>
      <c r="D107" s="245">
        <v>4222</v>
      </c>
      <c r="E107" s="366" t="s">
        <v>121</v>
      </c>
      <c r="F107" s="245"/>
      <c r="G107" s="245"/>
      <c r="H107" s="245"/>
      <c r="I107" s="245"/>
      <c r="J107" s="373">
        <v>0</v>
      </c>
      <c r="K107" s="370">
        <v>0</v>
      </c>
      <c r="M107" s="386"/>
    </row>
    <row r="108" spans="1:11">
      <c r="A108" s="245"/>
      <c r="B108" s="245"/>
      <c r="C108" s="245"/>
      <c r="D108" s="245">
        <v>4223</v>
      </c>
      <c r="E108" s="366" t="s">
        <v>122</v>
      </c>
      <c r="F108" s="245"/>
      <c r="G108" s="245"/>
      <c r="H108" s="245"/>
      <c r="I108" s="245">
        <v>962.5</v>
      </c>
      <c r="J108" s="373">
        <v>0</v>
      </c>
      <c r="K108" s="370">
        <v>0</v>
      </c>
    </row>
    <row r="109" spans="1:11">
      <c r="A109" s="245"/>
      <c r="B109" s="245"/>
      <c r="C109" s="245"/>
      <c r="D109" s="245">
        <v>4225</v>
      </c>
      <c r="E109" s="366" t="s">
        <v>123</v>
      </c>
      <c r="F109" s="245"/>
      <c r="G109" s="245"/>
      <c r="H109" s="245"/>
      <c r="I109" s="245"/>
      <c r="J109" s="373">
        <v>0</v>
      </c>
      <c r="K109" s="370">
        <v>0</v>
      </c>
    </row>
    <row r="110" spans="1:11">
      <c r="A110" s="245"/>
      <c r="B110" s="245"/>
      <c r="C110" s="245"/>
      <c r="D110" s="245">
        <v>4226</v>
      </c>
      <c r="E110" s="366" t="s">
        <v>124</v>
      </c>
      <c r="F110" s="245"/>
      <c r="G110" s="245"/>
      <c r="H110" s="245"/>
      <c r="I110" s="245"/>
      <c r="J110" s="373">
        <v>0</v>
      </c>
      <c r="K110" s="370">
        <v>0</v>
      </c>
    </row>
    <row r="111" ht="25.5" spans="1:11">
      <c r="A111" s="245"/>
      <c r="B111" s="245"/>
      <c r="C111" s="245"/>
      <c r="D111" s="245">
        <v>4227</v>
      </c>
      <c r="E111" s="366" t="s">
        <v>125</v>
      </c>
      <c r="F111" s="245"/>
      <c r="G111" s="245"/>
      <c r="H111" s="245"/>
      <c r="I111" s="245"/>
      <c r="J111" s="373">
        <v>0</v>
      </c>
      <c r="K111" s="370">
        <v>0</v>
      </c>
    </row>
    <row r="112" ht="25.5" spans="1:11">
      <c r="A112" s="317"/>
      <c r="B112" s="317"/>
      <c r="C112" s="317">
        <v>424</v>
      </c>
      <c r="D112" s="317"/>
      <c r="E112" s="365" t="s">
        <v>126</v>
      </c>
      <c r="F112" s="227">
        <v>6995</v>
      </c>
      <c r="G112" s="227">
        <f>SUM(G113)</f>
        <v>7000</v>
      </c>
      <c r="H112" s="227">
        <f t="shared" ref="H112:I112" si="34">SUM(H113)</f>
        <v>0</v>
      </c>
      <c r="I112" s="227">
        <f t="shared" si="34"/>
        <v>6526.97</v>
      </c>
      <c r="J112" s="317">
        <f t="shared" si="17"/>
        <v>93.3090779127949</v>
      </c>
      <c r="K112" s="370">
        <v>0</v>
      </c>
    </row>
    <row r="113" spans="1:11">
      <c r="A113" s="245"/>
      <c r="B113" s="245"/>
      <c r="C113" s="245"/>
      <c r="D113" s="245">
        <v>4241</v>
      </c>
      <c r="E113" s="382" t="s">
        <v>127</v>
      </c>
      <c r="F113" s="321">
        <v>6995</v>
      </c>
      <c r="G113" s="245">
        <v>7000</v>
      </c>
      <c r="H113" s="245"/>
      <c r="I113" s="321">
        <v>6526.97</v>
      </c>
      <c r="J113" s="373">
        <f t="shared" si="17"/>
        <v>93.3090779127949</v>
      </c>
      <c r="K113" s="370">
        <v>0</v>
      </c>
    </row>
    <row r="114" ht="25.5" spans="1:11">
      <c r="A114" s="383"/>
      <c r="B114" s="383"/>
      <c r="C114" s="383">
        <v>45</v>
      </c>
      <c r="D114" s="383"/>
      <c r="E114" s="384" t="s">
        <v>128</v>
      </c>
      <c r="F114" s="385">
        <f>SUM(F115)</f>
        <v>35125</v>
      </c>
      <c r="G114" s="385">
        <f t="shared" ref="G114:I115" si="35">SUM(G115)</f>
        <v>0</v>
      </c>
      <c r="H114" s="385">
        <f t="shared" si="35"/>
        <v>0</v>
      </c>
      <c r="I114" s="385">
        <f t="shared" si="35"/>
        <v>0</v>
      </c>
      <c r="J114" s="383"/>
      <c r="K114" s="383"/>
    </row>
    <row r="115" ht="25.5" spans="1:11">
      <c r="A115" s="317"/>
      <c r="B115" s="317"/>
      <c r="C115" s="317">
        <v>451</v>
      </c>
      <c r="D115" s="317"/>
      <c r="E115" s="365" t="s">
        <v>129</v>
      </c>
      <c r="F115" s="227">
        <v>35125</v>
      </c>
      <c r="G115" s="227">
        <v>0</v>
      </c>
      <c r="H115" s="227">
        <f t="shared" si="35"/>
        <v>0</v>
      </c>
      <c r="I115" s="227">
        <v>0</v>
      </c>
      <c r="J115" s="317"/>
      <c r="K115" s="317"/>
    </row>
    <row r="116" ht="25.5" spans="1:11">
      <c r="A116" s="245"/>
      <c r="B116" s="245"/>
      <c r="C116" s="245"/>
      <c r="D116" s="245">
        <v>4511</v>
      </c>
      <c r="E116" s="378" t="s">
        <v>129</v>
      </c>
      <c r="F116" s="321">
        <v>35125</v>
      </c>
      <c r="G116" s="245">
        <v>0</v>
      </c>
      <c r="H116" s="245"/>
      <c r="I116" s="321">
        <v>0</v>
      </c>
      <c r="J116" s="373"/>
      <c r="K116" s="373"/>
    </row>
    <row r="117" spans="1:11">
      <c r="A117" s="245"/>
      <c r="B117" s="245"/>
      <c r="C117" s="245"/>
      <c r="D117" s="245"/>
      <c r="E117" s="382"/>
      <c r="F117" s="321"/>
      <c r="G117" s="245"/>
      <c r="H117" s="245"/>
      <c r="I117" s="321"/>
      <c r="J117" s="373"/>
      <c r="K117" s="373"/>
    </row>
  </sheetData>
  <mergeCells count="4">
    <mergeCell ref="A1:K1"/>
    <mergeCell ref="A3:H3"/>
    <mergeCell ref="A5:H5"/>
    <mergeCell ref="A7:H7"/>
  </mergeCells>
  <pageMargins left="0.7" right="0.7" top="0.75" bottom="0.75" header="0.3" footer="0.3"/>
  <pageSetup paperSize="9" scale="7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opLeftCell="A17" workbookViewId="0">
      <selection activeCell="E41" sqref="E41"/>
    </sheetView>
  </sheetViews>
  <sheetFormatPr defaultColWidth="9" defaultRowHeight="15"/>
  <cols>
    <col min="1" max="5" width="25.2857142857143" customWidth="1"/>
    <col min="6" max="6" width="15.2857142857143" customWidth="1"/>
    <col min="7" max="7" width="14.1428571428571" customWidth="1"/>
  </cols>
  <sheetData>
    <row r="1" ht="42" customHeight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ht="18" customHeight="1" spans="1:7">
      <c r="A2" s="5"/>
      <c r="B2" s="5"/>
      <c r="C2" s="5"/>
      <c r="D2" s="5"/>
      <c r="E2" s="5"/>
      <c r="F2" s="5"/>
      <c r="G2" s="5"/>
    </row>
    <row r="3" ht="15.75" customHeight="1" spans="1:7">
      <c r="A3" s="4"/>
      <c r="B3" s="4"/>
      <c r="C3" s="4"/>
      <c r="D3" s="4"/>
      <c r="E3" s="4"/>
      <c r="F3" s="4"/>
      <c r="G3" s="4"/>
    </row>
    <row r="4" ht="18" spans="2:7">
      <c r="B4" s="5"/>
      <c r="C4" s="5"/>
      <c r="D4" s="5"/>
      <c r="E4" s="6"/>
      <c r="F4" s="6"/>
      <c r="G4" s="6"/>
    </row>
    <row r="5" ht="18" customHeight="1" spans="1:7">
      <c r="A5" s="4"/>
      <c r="B5" s="4"/>
      <c r="C5" s="4"/>
      <c r="D5" s="4"/>
      <c r="E5" s="4"/>
      <c r="F5" s="4"/>
      <c r="G5" s="4"/>
    </row>
    <row r="6" ht="18" spans="1:7">
      <c r="A6" s="5"/>
      <c r="B6" s="5"/>
      <c r="C6" s="5"/>
      <c r="D6" s="5"/>
      <c r="E6" s="6"/>
      <c r="F6" s="6"/>
      <c r="G6" s="6"/>
    </row>
    <row r="7" ht="15.75" customHeight="1" spans="1:7">
      <c r="A7" s="4" t="s">
        <v>130</v>
      </c>
      <c r="B7" s="4"/>
      <c r="C7" s="4"/>
      <c r="D7" s="4"/>
      <c r="E7" s="4"/>
      <c r="F7" s="4"/>
      <c r="G7" s="4"/>
    </row>
    <row r="8" ht="18" spans="1:7">
      <c r="A8" s="5"/>
      <c r="B8" s="5"/>
      <c r="C8" s="5"/>
      <c r="D8" s="5"/>
      <c r="E8" s="6"/>
      <c r="F8" s="6"/>
      <c r="G8" s="6"/>
    </row>
    <row r="9" ht="25.5" spans="1:7">
      <c r="A9" s="8" t="s">
        <v>131</v>
      </c>
      <c r="B9" s="8" t="s">
        <v>132</v>
      </c>
      <c r="C9" s="8" t="s">
        <v>5</v>
      </c>
      <c r="D9" s="8" t="s">
        <v>133</v>
      </c>
      <c r="E9" s="8" t="s">
        <v>7</v>
      </c>
      <c r="F9" s="8" t="s">
        <v>134</v>
      </c>
      <c r="G9" s="8" t="s">
        <v>135</v>
      </c>
    </row>
    <row r="10" s="1" customFormat="1" spans="1:7">
      <c r="A10" s="13">
        <v>1</v>
      </c>
      <c r="B10" s="12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</row>
    <row r="11" spans="1:7">
      <c r="A11" s="24" t="s">
        <v>10</v>
      </c>
      <c r="B11" s="265">
        <f>SUM(B12+B14+B16+B19+B23)</f>
        <v>560663.89</v>
      </c>
      <c r="C11" s="266">
        <f>SUM(C12+C15+C16+C19+C23)</f>
        <v>575876.44</v>
      </c>
      <c r="D11" s="266">
        <f>SUM(D12+D14+D16+D19+D23)</f>
        <v>0</v>
      </c>
      <c r="E11" s="267">
        <f>SUM(E12+E14+E16+E19+E23)</f>
        <v>708326.57</v>
      </c>
      <c r="F11" s="266">
        <f>SUM(E11/B11*100)</f>
        <v>126.337112596996</v>
      </c>
      <c r="G11" s="266">
        <v>0</v>
      </c>
    </row>
    <row r="12" spans="1:7">
      <c r="A12" s="268" t="s">
        <v>136</v>
      </c>
      <c r="B12" s="269">
        <f>SUM(B13)</f>
        <v>16855</v>
      </c>
      <c r="C12" s="263">
        <f>SUM(C13)</f>
        <v>45425</v>
      </c>
      <c r="D12" s="263">
        <f>SUM(D13)</f>
        <v>0</v>
      </c>
      <c r="E12" s="263">
        <f>SUM(E13)</f>
        <v>42864.77</v>
      </c>
      <c r="F12" s="270">
        <f t="shared" ref="F12:F22" si="0">SUM(E12/B12*100)</f>
        <v>254.314862058736</v>
      </c>
      <c r="G12" s="266">
        <v>0</v>
      </c>
    </row>
    <row r="13" spans="1:7">
      <c r="A13" s="440" t="s">
        <v>137</v>
      </c>
      <c r="B13" s="244">
        <v>16855</v>
      </c>
      <c r="C13" s="47">
        <v>45425</v>
      </c>
      <c r="D13" s="47"/>
      <c r="E13" s="47">
        <v>42864.77</v>
      </c>
      <c r="F13" s="272">
        <f t="shared" si="0"/>
        <v>254.314862058736</v>
      </c>
      <c r="G13" s="266">
        <v>0</v>
      </c>
    </row>
    <row r="14" spans="1:7">
      <c r="A14" s="268" t="s">
        <v>138</v>
      </c>
      <c r="B14" s="222">
        <f>SUM(B15)</f>
        <v>0</v>
      </c>
      <c r="C14" s="263">
        <v>0</v>
      </c>
      <c r="D14" s="263">
        <f>SUM(D15)</f>
        <v>0</v>
      </c>
      <c r="E14" s="263">
        <f>SUM(E15)</f>
        <v>3.04</v>
      </c>
      <c r="F14" s="270">
        <v>0</v>
      </c>
      <c r="G14" s="266">
        <v>0</v>
      </c>
    </row>
    <row r="15" spans="1:7">
      <c r="A15" s="247" t="s">
        <v>139</v>
      </c>
      <c r="B15" s="244">
        <v>0</v>
      </c>
      <c r="C15" s="47">
        <v>0</v>
      </c>
      <c r="D15" s="47"/>
      <c r="E15" s="47">
        <v>3.04</v>
      </c>
      <c r="F15" s="272">
        <v>0</v>
      </c>
      <c r="G15" s="266">
        <v>0</v>
      </c>
    </row>
    <row r="16" ht="25.5" spans="1:7">
      <c r="A16" s="273" t="s">
        <v>140</v>
      </c>
      <c r="B16" s="269">
        <f>SUM(B17:B18)</f>
        <v>61884.8</v>
      </c>
      <c r="C16" s="263">
        <f>SUM(C17+C18)</f>
        <v>24000</v>
      </c>
      <c r="D16" s="263">
        <f>SUM(D17+D18)</f>
        <v>0</v>
      </c>
      <c r="E16" s="263">
        <f>SUM(E17+E18)</f>
        <v>24000</v>
      </c>
      <c r="F16" s="270">
        <f t="shared" si="0"/>
        <v>38.7817363876105</v>
      </c>
      <c r="G16" s="266">
        <v>0</v>
      </c>
    </row>
    <row r="17" ht="25.5" spans="1:7">
      <c r="A17" s="274" t="s">
        <v>141</v>
      </c>
      <c r="B17" s="244">
        <v>0</v>
      </c>
      <c r="C17" s="47">
        <v>0</v>
      </c>
      <c r="D17" s="47"/>
      <c r="E17" s="47">
        <v>0</v>
      </c>
      <c r="F17" s="272" t="e">
        <f t="shared" si="0"/>
        <v>#DIV/0!</v>
      </c>
      <c r="G17" s="266">
        <v>0</v>
      </c>
    </row>
    <row r="18" spans="1:7">
      <c r="A18" s="274" t="s">
        <v>142</v>
      </c>
      <c r="B18" s="244">
        <v>61884.8</v>
      </c>
      <c r="C18" s="47">
        <v>24000</v>
      </c>
      <c r="D18" s="47"/>
      <c r="E18" s="47">
        <v>24000</v>
      </c>
      <c r="F18" s="272">
        <f t="shared" si="0"/>
        <v>38.7817363876105</v>
      </c>
      <c r="G18" s="266">
        <v>0</v>
      </c>
    </row>
    <row r="19" spans="1:12">
      <c r="A19" s="275" t="s">
        <v>143</v>
      </c>
      <c r="B19" s="269">
        <f>SUM(B20:B22)</f>
        <v>481856.4</v>
      </c>
      <c r="C19" s="263">
        <f>SUM(C20:C22)</f>
        <v>506451.44</v>
      </c>
      <c r="D19" s="263">
        <f>SUM(D20:D22)</f>
        <v>0</v>
      </c>
      <c r="E19" s="263">
        <f>SUM(E20:E22)</f>
        <v>641361.14</v>
      </c>
      <c r="F19" s="270">
        <f t="shared" si="0"/>
        <v>133.102131672424</v>
      </c>
      <c r="G19" s="266">
        <v>0</v>
      </c>
      <c r="L19" s="3"/>
    </row>
    <row r="20" spans="1:12">
      <c r="A20" s="274" t="s">
        <v>144</v>
      </c>
      <c r="B20" s="244">
        <v>8.4</v>
      </c>
      <c r="C20" s="47">
        <v>6300</v>
      </c>
      <c r="D20" s="47"/>
      <c r="E20" s="47">
        <v>3809.59</v>
      </c>
      <c r="F20" s="272">
        <f t="shared" si="0"/>
        <v>45352.2619047619</v>
      </c>
      <c r="G20" s="266">
        <v>0</v>
      </c>
      <c r="L20" s="1"/>
    </row>
    <row r="21" spans="1:7">
      <c r="A21" s="274" t="s">
        <v>145</v>
      </c>
      <c r="B21" s="244">
        <v>9090</v>
      </c>
      <c r="C21" s="47">
        <v>15419</v>
      </c>
      <c r="D21" s="47"/>
      <c r="E21" s="47">
        <v>16786.26</v>
      </c>
      <c r="F21" s="272">
        <f t="shared" si="0"/>
        <v>184.667326732673</v>
      </c>
      <c r="G21" s="266">
        <v>0</v>
      </c>
    </row>
    <row r="22" ht="25.5" spans="1:9">
      <c r="A22" s="274" t="s">
        <v>146</v>
      </c>
      <c r="B22" s="244">
        <v>472758</v>
      </c>
      <c r="C22" s="47">
        <v>484732.44</v>
      </c>
      <c r="D22" s="276"/>
      <c r="E22" s="276">
        <v>620765.29</v>
      </c>
      <c r="F22" s="272">
        <f t="shared" si="0"/>
        <v>131.307199455112</v>
      </c>
      <c r="G22" s="266">
        <v>0</v>
      </c>
      <c r="I22" s="1"/>
    </row>
    <row r="23" spans="1:11">
      <c r="A23" s="275" t="s">
        <v>147</v>
      </c>
      <c r="B23" s="269">
        <f>SUM(B24)</f>
        <v>67.69</v>
      </c>
      <c r="C23" s="263">
        <f>SUM(C24)</f>
        <v>0</v>
      </c>
      <c r="D23" s="42"/>
      <c r="E23" s="42">
        <f>SUM(E24)</f>
        <v>97.62</v>
      </c>
      <c r="F23" s="270">
        <v>0</v>
      </c>
      <c r="G23" s="266">
        <v>0</v>
      </c>
      <c r="K23" s="1"/>
    </row>
    <row r="24" ht="25.5" spans="1:7">
      <c r="A24" s="274" t="s">
        <v>148</v>
      </c>
      <c r="B24" s="244">
        <v>67.69</v>
      </c>
      <c r="C24" s="47">
        <v>0</v>
      </c>
      <c r="D24" s="47"/>
      <c r="E24" s="47">
        <v>97.62</v>
      </c>
      <c r="F24" s="272">
        <v>0</v>
      </c>
      <c r="G24" s="266">
        <v>0</v>
      </c>
    </row>
    <row r="25" spans="1:7">
      <c r="A25" s="248"/>
      <c r="B25" s="244"/>
      <c r="C25" s="47"/>
      <c r="D25" s="47"/>
      <c r="E25" s="47"/>
      <c r="F25" s="249"/>
      <c r="G25" s="249"/>
    </row>
    <row r="27" ht="15.75" customHeight="1" spans="1:7">
      <c r="A27" s="4" t="s">
        <v>149</v>
      </c>
      <c r="B27" s="4"/>
      <c r="C27" s="4"/>
      <c r="D27" s="4"/>
      <c r="E27" s="4"/>
      <c r="F27" s="4"/>
      <c r="G27" s="4"/>
    </row>
    <row r="28" ht="18" spans="1:7">
      <c r="A28" s="5"/>
      <c r="B28" s="5"/>
      <c r="C28" s="5"/>
      <c r="D28" s="5"/>
      <c r="E28" s="6"/>
      <c r="F28" s="6"/>
      <c r="G28" s="6"/>
    </row>
    <row r="29" ht="25.5" spans="1:7">
      <c r="A29" s="277" t="s">
        <v>131</v>
      </c>
      <c r="B29" s="278" t="s">
        <v>150</v>
      </c>
      <c r="C29" s="277" t="s">
        <v>151</v>
      </c>
      <c r="D29" s="277" t="s">
        <v>152</v>
      </c>
      <c r="E29" s="277" t="s">
        <v>153</v>
      </c>
      <c r="F29" s="277" t="s">
        <v>154</v>
      </c>
      <c r="G29" s="277" t="s">
        <v>155</v>
      </c>
    </row>
    <row r="30" spans="1:7">
      <c r="A30" s="13">
        <v>1</v>
      </c>
      <c r="B30" s="12">
        <v>2</v>
      </c>
      <c r="C30" s="13">
        <v>3</v>
      </c>
      <c r="D30" s="13">
        <v>4</v>
      </c>
      <c r="E30" s="13">
        <v>5</v>
      </c>
      <c r="F30" s="13">
        <v>6</v>
      </c>
      <c r="G30" s="13">
        <v>7</v>
      </c>
    </row>
    <row r="31" spans="1:7">
      <c r="A31" s="24" t="s">
        <v>13</v>
      </c>
      <c r="B31" s="265">
        <f>SUM(B32+B34+B36+B39+B43)</f>
        <v>553485.98</v>
      </c>
      <c r="C31" s="266">
        <f>SUM(C32+C34+C36+C39+C43)</f>
        <v>575876</v>
      </c>
      <c r="D31" s="266">
        <f>SUM(D32+D34+D36+D39+D43)</f>
        <v>0</v>
      </c>
      <c r="E31" s="267">
        <f>SUM(E32+E34+E36+E39+E43)</f>
        <v>763751.24</v>
      </c>
      <c r="F31" s="266">
        <f>SUM(E31/B31*100)</f>
        <v>137.989265780499</v>
      </c>
      <c r="G31" s="266">
        <v>0</v>
      </c>
    </row>
    <row r="32" ht="15.75" customHeight="1" spans="1:7">
      <c r="A32" s="268" t="s">
        <v>136</v>
      </c>
      <c r="B32" s="222">
        <v>16855</v>
      </c>
      <c r="C32" s="42">
        <f>SUM(C33)</f>
        <v>45425</v>
      </c>
      <c r="D32" s="42">
        <f>SUM(D33)</f>
        <v>0</v>
      </c>
      <c r="E32" s="42">
        <f>SUM(E33)</f>
        <v>42865</v>
      </c>
      <c r="F32" s="279">
        <f t="shared" ref="F32:F42" si="1">SUM(E32/B32*100)</f>
        <v>254.31622663898</v>
      </c>
      <c r="G32" s="266">
        <v>0</v>
      </c>
    </row>
    <row r="33" spans="1:7">
      <c r="A33" s="440" t="s">
        <v>137</v>
      </c>
      <c r="B33" s="244">
        <v>16855</v>
      </c>
      <c r="C33" s="47">
        <v>45425</v>
      </c>
      <c r="D33" s="47"/>
      <c r="E33" s="47">
        <v>42865</v>
      </c>
      <c r="F33" s="272">
        <f t="shared" si="1"/>
        <v>254.31622663898</v>
      </c>
      <c r="G33" s="266">
        <v>0</v>
      </c>
    </row>
    <row r="34" spans="1:7">
      <c r="A34" s="268" t="s">
        <v>138</v>
      </c>
      <c r="B34" s="269"/>
      <c r="C34" s="263">
        <f>SUM(C35)</f>
        <v>0</v>
      </c>
      <c r="D34" s="263">
        <f>SUM(D35)</f>
        <v>0</v>
      </c>
      <c r="E34" s="263">
        <f>SUM(E35)</f>
        <v>3</v>
      </c>
      <c r="F34" s="270">
        <v>0</v>
      </c>
      <c r="G34" s="266">
        <v>0</v>
      </c>
    </row>
    <row r="35" spans="1:10">
      <c r="A35" s="247" t="s">
        <v>139</v>
      </c>
      <c r="B35" s="244"/>
      <c r="C35" s="47">
        <v>0</v>
      </c>
      <c r="D35" s="47"/>
      <c r="E35" s="47">
        <v>3</v>
      </c>
      <c r="F35" s="280">
        <v>0</v>
      </c>
      <c r="G35" s="266">
        <v>0</v>
      </c>
      <c r="I35" s="281"/>
      <c r="J35" s="3"/>
    </row>
    <row r="36" ht="25.5" spans="1:7">
      <c r="A36" s="273" t="s">
        <v>140</v>
      </c>
      <c r="B36" s="269">
        <f>SUM(B37+B38)</f>
        <v>61885</v>
      </c>
      <c r="C36" s="263">
        <f>SUM(C37:C38)</f>
        <v>24000</v>
      </c>
      <c r="D36" s="263">
        <f>SUM(D37+D38)</f>
        <v>0</v>
      </c>
      <c r="E36" s="263">
        <f>SUM(E37+E38)</f>
        <v>24000</v>
      </c>
      <c r="F36" s="270">
        <f t="shared" si="1"/>
        <v>38.7816110527592</v>
      </c>
      <c r="G36" s="266">
        <v>0</v>
      </c>
    </row>
    <row r="37" ht="25.5" spans="1:7">
      <c r="A37" s="274" t="s">
        <v>141</v>
      </c>
      <c r="B37" s="244">
        <v>0</v>
      </c>
      <c r="C37" s="47">
        <v>0</v>
      </c>
      <c r="D37" s="47"/>
      <c r="E37" s="47">
        <v>0</v>
      </c>
      <c r="F37" s="272">
        <v>0</v>
      </c>
      <c r="G37" s="266">
        <v>0</v>
      </c>
    </row>
    <row r="38" spans="1:7">
      <c r="A38" s="274" t="s">
        <v>142</v>
      </c>
      <c r="B38" s="244">
        <v>61885</v>
      </c>
      <c r="C38" s="47">
        <v>24000</v>
      </c>
      <c r="D38" s="47"/>
      <c r="E38" s="47">
        <v>24000</v>
      </c>
      <c r="F38" s="272">
        <f t="shared" si="1"/>
        <v>38.7816110527592</v>
      </c>
      <c r="G38" s="266">
        <v>0</v>
      </c>
    </row>
    <row r="39" spans="1:7">
      <c r="A39" s="275" t="s">
        <v>143</v>
      </c>
      <c r="B39" s="269">
        <f>SUM(B40+B41+B42)</f>
        <v>432625.97</v>
      </c>
      <c r="C39" s="263">
        <f>SUM(C40:C42)</f>
        <v>506451</v>
      </c>
      <c r="D39" s="263">
        <f>SUM(D40:D42)</f>
        <v>0</v>
      </c>
      <c r="E39" s="263">
        <f>SUM(E40+E41+E42)</f>
        <v>684304</v>
      </c>
      <c r="F39" s="270">
        <f t="shared" si="1"/>
        <v>158.174508109164</v>
      </c>
      <c r="G39" s="266">
        <v>0</v>
      </c>
    </row>
    <row r="40" spans="1:7">
      <c r="A40" s="274" t="s">
        <v>144</v>
      </c>
      <c r="B40" s="244">
        <v>8</v>
      </c>
      <c r="C40" s="47">
        <v>6300</v>
      </c>
      <c r="D40" s="47"/>
      <c r="E40" s="47">
        <v>3810</v>
      </c>
      <c r="F40" s="272">
        <f t="shared" si="1"/>
        <v>47625</v>
      </c>
      <c r="G40" s="266">
        <v>0</v>
      </c>
    </row>
    <row r="41" spans="1:7">
      <c r="A41" s="274" t="s">
        <v>145</v>
      </c>
      <c r="B41" s="244">
        <v>9090</v>
      </c>
      <c r="C41" s="47">
        <v>15419</v>
      </c>
      <c r="D41" s="47"/>
      <c r="E41" s="47">
        <v>16786</v>
      </c>
      <c r="F41" s="272">
        <f t="shared" si="1"/>
        <v>184.664466446645</v>
      </c>
      <c r="G41" s="266">
        <v>0</v>
      </c>
    </row>
    <row r="42" ht="25.5" spans="1:7">
      <c r="A42" s="274" t="s">
        <v>146</v>
      </c>
      <c r="B42" s="244">
        <v>423527.97</v>
      </c>
      <c r="C42" s="47">
        <v>484732</v>
      </c>
      <c r="D42" s="47"/>
      <c r="E42" s="47">
        <v>663708</v>
      </c>
      <c r="F42" s="272">
        <f t="shared" si="1"/>
        <v>156.709366798136</v>
      </c>
      <c r="G42" s="266">
        <v>0</v>
      </c>
    </row>
    <row r="43" spans="1:7">
      <c r="A43" s="275" t="s">
        <v>156</v>
      </c>
      <c r="B43" s="269">
        <f>SUM(B44:B45)</f>
        <v>42120.01</v>
      </c>
      <c r="C43" s="263">
        <f>SUM(C44)</f>
        <v>0</v>
      </c>
      <c r="D43" s="263">
        <f>SUM(D44)</f>
        <v>0</v>
      </c>
      <c r="E43" s="263">
        <f>SUM(E44)</f>
        <v>12579.24</v>
      </c>
      <c r="F43" s="270">
        <v>0</v>
      </c>
      <c r="G43" s="266">
        <v>0</v>
      </c>
    </row>
    <row r="44" spans="1:7">
      <c r="A44" s="274" t="s">
        <v>157</v>
      </c>
      <c r="B44" s="244">
        <v>6995.01</v>
      </c>
      <c r="C44" s="47">
        <v>0</v>
      </c>
      <c r="D44" s="47"/>
      <c r="E44" s="47">
        <v>12579.24</v>
      </c>
      <c r="F44" s="272">
        <v>0</v>
      </c>
      <c r="G44" s="266">
        <v>0</v>
      </c>
    </row>
    <row r="45" spans="1:7">
      <c r="A45" s="248" t="s">
        <v>158</v>
      </c>
      <c r="B45" s="244">
        <v>35125</v>
      </c>
      <c r="C45" s="47"/>
      <c r="D45" s="47"/>
      <c r="E45" s="47"/>
      <c r="F45" s="249"/>
      <c r="G45" s="249"/>
    </row>
  </sheetData>
  <mergeCells count="5">
    <mergeCell ref="A1:J1"/>
    <mergeCell ref="A3:F3"/>
    <mergeCell ref="A5:F5"/>
    <mergeCell ref="A7:F7"/>
    <mergeCell ref="A27:F27"/>
  </mergeCells>
  <pageMargins left="0.7" right="0.7" top="0.75" bottom="0.75" header="0.3" footer="0.3"/>
  <pageSetup paperSize="9" scale="6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E15" sqref="E15"/>
    </sheetView>
  </sheetViews>
  <sheetFormatPr defaultColWidth="9" defaultRowHeight="15"/>
  <cols>
    <col min="1" max="1" width="37.7142857142857" customWidth="1"/>
    <col min="2" max="5" width="25.2857142857143" customWidth="1"/>
    <col min="6" max="6" width="16.7142857142857" customWidth="1"/>
    <col min="7" max="7" width="15.5714285714286" customWidth="1"/>
  </cols>
  <sheetData>
    <row r="1" ht="42" customHeight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ht="18" customHeight="1" spans="1:7">
      <c r="A2" s="5"/>
      <c r="B2" s="5"/>
      <c r="C2" s="5"/>
      <c r="D2" s="5"/>
      <c r="E2" s="5"/>
      <c r="F2" s="5"/>
      <c r="G2" s="5"/>
    </row>
    <row r="3" ht="15.75" spans="1:7">
      <c r="A3" s="4"/>
      <c r="B3" s="4"/>
      <c r="C3" s="4"/>
      <c r="D3" s="4"/>
      <c r="E3" s="255"/>
      <c r="F3" s="255"/>
      <c r="G3" s="255"/>
    </row>
    <row r="4" ht="18" spans="1:7">
      <c r="A4" s="5"/>
      <c r="B4" s="5"/>
      <c r="C4" s="5"/>
      <c r="D4" s="5"/>
      <c r="E4" s="6"/>
      <c r="F4" s="6"/>
      <c r="G4" s="6"/>
    </row>
    <row r="5" ht="18" customHeight="1" spans="1:7">
      <c r="A5" s="4"/>
      <c r="B5" s="256"/>
      <c r="C5" s="256"/>
      <c r="D5" s="256"/>
      <c r="E5" s="256"/>
      <c r="F5" s="256"/>
      <c r="G5" s="256"/>
    </row>
    <row r="6" ht="18" spans="1:7">
      <c r="A6" s="5"/>
      <c r="B6" s="5"/>
      <c r="C6" s="5"/>
      <c r="D6" s="5"/>
      <c r="E6" s="6"/>
      <c r="F6" s="6"/>
      <c r="G6" s="6"/>
    </row>
    <row r="7" ht="15.75" spans="1:7">
      <c r="A7" s="4" t="s">
        <v>159</v>
      </c>
      <c r="B7" s="257"/>
      <c r="C7" s="257"/>
      <c r="D7" s="257"/>
      <c r="E7" s="257"/>
      <c r="F7" s="257"/>
      <c r="G7" s="257"/>
    </row>
    <row r="8" ht="18" spans="1:7">
      <c r="A8" s="5"/>
      <c r="B8" s="5"/>
      <c r="C8" s="5"/>
      <c r="D8" s="5"/>
      <c r="E8" s="6"/>
      <c r="F8" s="6"/>
      <c r="G8" s="6"/>
    </row>
    <row r="9" ht="25.5" spans="1:7">
      <c r="A9" s="8" t="s">
        <v>131</v>
      </c>
      <c r="B9" s="8" t="s">
        <v>4</v>
      </c>
      <c r="C9" s="8" t="s">
        <v>5</v>
      </c>
      <c r="D9" s="8" t="s">
        <v>160</v>
      </c>
      <c r="E9" s="8" t="s">
        <v>7</v>
      </c>
      <c r="F9" s="8" t="s">
        <v>161</v>
      </c>
      <c r="G9" s="8" t="s">
        <v>162</v>
      </c>
    </row>
    <row r="10" s="1" customFormat="1" spans="1:7">
      <c r="A10" s="13">
        <v>1</v>
      </c>
      <c r="B10" s="12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</row>
    <row r="11" ht="15.75" customHeight="1" spans="1:7">
      <c r="A11" s="258" t="s">
        <v>63</v>
      </c>
      <c r="B11" s="259">
        <f>SUM(B12)</f>
        <v>670541</v>
      </c>
      <c r="C11" s="75">
        <f>SUM(C12)</f>
        <v>575876.44</v>
      </c>
      <c r="D11" s="75">
        <f>SUM(D12)</f>
        <v>0</v>
      </c>
      <c r="E11" s="75">
        <f>SUM(E12)</f>
        <v>763751.26</v>
      </c>
      <c r="F11" s="75">
        <f>SUM(E11/B11*100)</f>
        <v>113.900754763691</v>
      </c>
      <c r="G11" s="75">
        <v>0</v>
      </c>
    </row>
    <row r="12" ht="15.75" customHeight="1" spans="1:7">
      <c r="A12" s="260" t="s">
        <v>163</v>
      </c>
      <c r="B12" s="261">
        <f>SUM(B13:B15)</f>
        <v>670541</v>
      </c>
      <c r="C12" s="262">
        <f>SUM(C13:C15)</f>
        <v>575876.44</v>
      </c>
      <c r="D12" s="262">
        <f>SUM(D13:D15)</f>
        <v>0</v>
      </c>
      <c r="E12" s="262">
        <f>SUM(E13:E15)</f>
        <v>763751.26</v>
      </c>
      <c r="F12" s="263">
        <f t="shared" ref="F12" si="0">SUM(E12/B12*100)</f>
        <v>113.900754763691</v>
      </c>
      <c r="G12" s="263">
        <v>0</v>
      </c>
    </row>
    <row r="13" ht="25.5" spans="1:7">
      <c r="A13" s="441" t="s">
        <v>164</v>
      </c>
      <c r="B13" s="244">
        <v>655183</v>
      </c>
      <c r="C13" s="47">
        <v>542039.44</v>
      </c>
      <c r="D13" s="47"/>
      <c r="E13" s="47">
        <v>726915</v>
      </c>
      <c r="F13" s="47">
        <v>12</v>
      </c>
      <c r="G13" s="47">
        <v>0</v>
      </c>
    </row>
    <row r="14" spans="1:7">
      <c r="A14" s="264" t="s">
        <v>165</v>
      </c>
      <c r="B14" s="244">
        <v>0</v>
      </c>
      <c r="C14" s="47">
        <v>0</v>
      </c>
      <c r="D14" s="47"/>
      <c r="E14" s="47">
        <v>0</v>
      </c>
      <c r="F14" s="47">
        <v>14</v>
      </c>
      <c r="G14" s="47">
        <v>0</v>
      </c>
    </row>
    <row r="15" ht="25.5" spans="1:7">
      <c r="A15" s="253" t="s">
        <v>166</v>
      </c>
      <c r="B15" s="244">
        <v>15358</v>
      </c>
      <c r="C15" s="47">
        <v>33837</v>
      </c>
      <c r="D15" s="47"/>
      <c r="E15" s="47">
        <v>36836.26</v>
      </c>
      <c r="F15" s="47">
        <v>17</v>
      </c>
      <c r="G15" s="47">
        <v>0</v>
      </c>
    </row>
    <row r="16" spans="1:7">
      <c r="A16" s="243"/>
      <c r="B16" s="244"/>
      <c r="C16" s="47"/>
      <c r="D16" s="47"/>
      <c r="E16" s="47"/>
      <c r="F16" s="249"/>
      <c r="G16" s="249"/>
    </row>
    <row r="17" spans="1:7">
      <c r="A17" s="246"/>
      <c r="B17" s="244"/>
      <c r="C17" s="47"/>
      <c r="D17" s="47"/>
      <c r="E17" s="47"/>
      <c r="F17" s="249"/>
      <c r="G17" s="249"/>
    </row>
  </sheetData>
  <mergeCells count="4">
    <mergeCell ref="A1:K1"/>
    <mergeCell ref="A3:F3"/>
    <mergeCell ref="A5:F5"/>
    <mergeCell ref="A7:F7"/>
  </mergeCells>
  <pageMargins left="0.7" right="0.7" top="0.75" bottom="0.75" header="0.3" footer="0.3"/>
  <pageSetup paperSize="9" scale="6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G11" sqref="G11"/>
    </sheetView>
  </sheetViews>
  <sheetFormatPr defaultColWidth="9" defaultRowHeight="15"/>
  <cols>
    <col min="1" max="1" width="7.42857142857143" customWidth="1"/>
    <col min="2" max="2" width="8.42857142857143" customWidth="1"/>
    <col min="3" max="7" width="25.2857142857143" customWidth="1"/>
    <col min="8" max="8" width="16" customWidth="1"/>
    <col min="9" max="9" width="11.7142857142857" customWidth="1"/>
  </cols>
  <sheetData>
    <row r="1" ht="42" customHeight="1" spans="1:8">
      <c r="A1" s="4"/>
      <c r="B1" s="4"/>
      <c r="C1" s="4"/>
      <c r="D1" s="4"/>
      <c r="E1" s="4"/>
      <c r="F1" s="4"/>
      <c r="G1" s="4"/>
      <c r="H1" s="4"/>
    </row>
    <row r="2" ht="18" customHeight="1" spans="1:8">
      <c r="A2" s="5"/>
      <c r="B2" s="5"/>
      <c r="C2" s="5"/>
      <c r="D2" s="5"/>
      <c r="E2" s="5"/>
      <c r="F2" s="5"/>
      <c r="G2" s="5"/>
      <c r="H2" s="5"/>
    </row>
    <row r="3" ht="15.75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18" spans="1:8">
      <c r="A4" s="5"/>
      <c r="B4" s="5"/>
      <c r="C4" s="5"/>
      <c r="D4" s="5"/>
      <c r="E4" s="5"/>
      <c r="F4" s="5"/>
      <c r="G4" s="6"/>
      <c r="H4" s="6"/>
    </row>
    <row r="5" ht="18" customHeight="1" spans="1:8">
      <c r="A5" s="4" t="s">
        <v>167</v>
      </c>
      <c r="B5" s="4"/>
      <c r="C5" s="4"/>
      <c r="D5" s="4"/>
      <c r="E5" s="4"/>
      <c r="F5" s="4"/>
      <c r="G5" s="4"/>
      <c r="H5" s="4"/>
    </row>
    <row r="6" ht="18" spans="1:8">
      <c r="A6" s="5"/>
      <c r="B6" s="5"/>
      <c r="C6" s="5"/>
      <c r="D6" s="5"/>
      <c r="E6" s="5"/>
      <c r="F6" s="5"/>
      <c r="G6" s="6"/>
      <c r="H6" s="6"/>
    </row>
    <row r="7" ht="25.5" spans="1:9">
      <c r="A7" s="8" t="s">
        <v>168</v>
      </c>
      <c r="B7" s="242" t="s">
        <v>169</v>
      </c>
      <c r="C7" s="242" t="s">
        <v>170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161</v>
      </c>
      <c r="I7" s="8" t="s">
        <v>171</v>
      </c>
    </row>
    <row r="8" spans="1:9">
      <c r="A8" s="250"/>
      <c r="B8" s="251"/>
      <c r="C8" s="252" t="s">
        <v>172</v>
      </c>
      <c r="D8" s="251"/>
      <c r="E8" s="250"/>
      <c r="F8" s="250"/>
      <c r="G8" s="250"/>
      <c r="H8" s="250"/>
      <c r="I8" s="245"/>
    </row>
    <row r="9" ht="25.5" spans="1:9">
      <c r="A9" s="243">
        <v>8</v>
      </c>
      <c r="B9" s="243"/>
      <c r="C9" s="243" t="s">
        <v>173</v>
      </c>
      <c r="D9" s="244"/>
      <c r="E9" s="47"/>
      <c r="F9" s="47"/>
      <c r="G9" s="47"/>
      <c r="H9" s="47"/>
      <c r="I9" s="245"/>
    </row>
    <row r="10" spans="1:9">
      <c r="A10" s="243"/>
      <c r="B10" s="253">
        <v>84</v>
      </c>
      <c r="C10" s="253" t="s">
        <v>174</v>
      </c>
      <c r="D10" s="244"/>
      <c r="E10" s="47"/>
      <c r="F10" s="47"/>
      <c r="G10" s="47"/>
      <c r="H10" s="47"/>
      <c r="I10" s="245"/>
    </row>
    <row r="11" spans="1:9">
      <c r="A11" s="243"/>
      <c r="B11" s="253"/>
      <c r="C11" s="102"/>
      <c r="D11" s="244"/>
      <c r="E11" s="47"/>
      <c r="F11" s="47"/>
      <c r="G11" s="47"/>
      <c r="H11" s="47"/>
      <c r="I11" s="245"/>
    </row>
    <row r="12" spans="1:9">
      <c r="A12" s="243"/>
      <c r="B12" s="253"/>
      <c r="C12" s="252" t="s">
        <v>175</v>
      </c>
      <c r="D12" s="244"/>
      <c r="E12" s="47"/>
      <c r="F12" s="47"/>
      <c r="G12" s="47"/>
      <c r="H12" s="47"/>
      <c r="I12" s="245"/>
    </row>
    <row r="13" ht="25.5" spans="1:9">
      <c r="A13" s="254">
        <v>5</v>
      </c>
      <c r="B13" s="254"/>
      <c r="C13" s="247" t="s">
        <v>176</v>
      </c>
      <c r="D13" s="244"/>
      <c r="E13" s="47"/>
      <c r="F13" s="47"/>
      <c r="G13" s="47"/>
      <c r="H13" s="47"/>
      <c r="I13" s="245"/>
    </row>
    <row r="14" ht="25.5" spans="1:9">
      <c r="A14" s="253"/>
      <c r="B14" s="253">
        <v>54</v>
      </c>
      <c r="C14" s="129" t="s">
        <v>177</v>
      </c>
      <c r="D14" s="244"/>
      <c r="E14" s="47"/>
      <c r="F14" s="47"/>
      <c r="G14" s="47"/>
      <c r="H14" s="249"/>
      <c r="I14" s="24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topLeftCell="A4" workbookViewId="0">
      <selection activeCell="F32" sqref="F32"/>
    </sheetView>
  </sheetViews>
  <sheetFormatPr defaultColWidth="9" defaultRowHeight="15" outlineLevelCol="6"/>
  <cols>
    <col min="1" max="5" width="25.2857142857143" customWidth="1"/>
    <col min="6" max="6" width="16.2857142857143" customWidth="1"/>
    <col min="7" max="7" width="10.2857142857143" customWidth="1"/>
  </cols>
  <sheetData>
    <row r="1" ht="42" customHeight="1" spans="1:6">
      <c r="A1" s="4"/>
      <c r="B1" s="4"/>
      <c r="C1" s="4"/>
      <c r="D1" s="4"/>
      <c r="E1" s="4"/>
      <c r="F1" s="4"/>
    </row>
    <row r="2" ht="18" customHeight="1" spans="1:6">
      <c r="A2" s="5"/>
      <c r="B2" s="5"/>
      <c r="C2" s="5"/>
      <c r="D2" s="5"/>
      <c r="E2" s="5"/>
      <c r="F2" s="5"/>
    </row>
    <row r="3" ht="15.75" customHeight="1" spans="1:6">
      <c r="A3" s="4" t="s">
        <v>1</v>
      </c>
      <c r="B3" s="4"/>
      <c r="C3" s="4"/>
      <c r="D3" s="4"/>
      <c r="E3" s="4"/>
      <c r="F3" s="4"/>
    </row>
    <row r="4" ht="18" spans="1:6">
      <c r="A4" s="5"/>
      <c r="B4" s="5"/>
      <c r="C4" s="5"/>
      <c r="D4" s="5"/>
      <c r="E4" s="6"/>
      <c r="F4" s="6"/>
    </row>
    <row r="5" ht="18" customHeight="1" spans="1:6">
      <c r="A5" s="4" t="s">
        <v>178</v>
      </c>
      <c r="B5" s="4"/>
      <c r="C5" s="4"/>
      <c r="D5" s="4"/>
      <c r="E5" s="4"/>
      <c r="F5" s="4"/>
    </row>
    <row r="6" ht="18" spans="1:6">
      <c r="A6" s="5"/>
      <c r="B6" s="5"/>
      <c r="C6" s="5"/>
      <c r="D6" s="5"/>
      <c r="E6" s="6"/>
      <c r="F6" s="6"/>
    </row>
    <row r="7" ht="25.5" spans="1:7">
      <c r="A7" s="242" t="s">
        <v>131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161</v>
      </c>
      <c r="G7" s="8" t="s">
        <v>171</v>
      </c>
    </row>
    <row r="8" spans="1:7">
      <c r="A8" s="243" t="s">
        <v>172</v>
      </c>
      <c r="B8" s="244"/>
      <c r="C8" s="47"/>
      <c r="D8" s="47"/>
      <c r="E8" s="47"/>
      <c r="F8" s="47"/>
      <c r="G8" s="245"/>
    </row>
    <row r="9" ht="25.5" spans="1:7">
      <c r="A9" s="243" t="s">
        <v>179</v>
      </c>
      <c r="B9" s="244"/>
      <c r="C9" s="47"/>
      <c r="D9" s="47"/>
      <c r="E9" s="47"/>
      <c r="F9" s="47"/>
      <c r="G9" s="245"/>
    </row>
    <row r="10" ht="25.5" spans="1:7">
      <c r="A10" s="441" t="s">
        <v>180</v>
      </c>
      <c r="B10" s="244"/>
      <c r="C10" s="47"/>
      <c r="D10" s="47"/>
      <c r="E10" s="47"/>
      <c r="F10" s="47"/>
      <c r="G10" s="245"/>
    </row>
    <row r="11" spans="1:7">
      <c r="A11" s="246"/>
      <c r="B11" s="244"/>
      <c r="C11" s="47"/>
      <c r="D11" s="47"/>
      <c r="E11" s="47"/>
      <c r="F11" s="47"/>
      <c r="G11" s="245"/>
    </row>
    <row r="12" spans="1:7">
      <c r="A12" s="243" t="s">
        <v>175</v>
      </c>
      <c r="B12" s="244"/>
      <c r="C12" s="47"/>
      <c r="D12" s="47"/>
      <c r="E12" s="47"/>
      <c r="F12" s="47"/>
      <c r="G12" s="245"/>
    </row>
    <row r="13" spans="1:7">
      <c r="A13" s="247" t="s">
        <v>136</v>
      </c>
      <c r="B13" s="244"/>
      <c r="C13" s="47"/>
      <c r="D13" s="47"/>
      <c r="E13" s="47"/>
      <c r="F13" s="47"/>
      <c r="G13" s="245"/>
    </row>
    <row r="14" spans="1:7">
      <c r="A14" s="442" t="s">
        <v>137</v>
      </c>
      <c r="B14" s="244"/>
      <c r="C14" s="47"/>
      <c r="D14" s="47"/>
      <c r="E14" s="47"/>
      <c r="F14" s="249"/>
      <c r="G14" s="245"/>
    </row>
    <row r="15" spans="1:7">
      <c r="A15" s="247" t="s">
        <v>138</v>
      </c>
      <c r="B15" s="244"/>
      <c r="C15" s="47"/>
      <c r="D15" s="47"/>
      <c r="E15" s="47"/>
      <c r="F15" s="249"/>
      <c r="G15" s="245"/>
    </row>
    <row r="16" spans="1:7">
      <c r="A16" s="442" t="s">
        <v>181</v>
      </c>
      <c r="B16" s="244"/>
      <c r="C16" s="47"/>
      <c r="D16" s="47"/>
      <c r="E16" s="47"/>
      <c r="F16" s="249"/>
      <c r="G16" s="24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3"/>
  <sheetViews>
    <sheetView workbookViewId="0">
      <selection activeCell="G117" sqref="G117"/>
    </sheetView>
  </sheetViews>
  <sheetFormatPr defaultColWidth="9" defaultRowHeight="15"/>
  <cols>
    <col min="1" max="1" width="7.42857142857143" customWidth="1"/>
    <col min="2" max="2" width="8.42857142857143" customWidth="1"/>
    <col min="3" max="3" width="8.71428571428571" customWidth="1"/>
    <col min="4" max="4" width="30" customWidth="1"/>
    <col min="5" max="7" width="25.2857142857143" customWidth="1"/>
    <col min="8" max="9" width="17.7142857142857" customWidth="1"/>
  </cols>
  <sheetData>
    <row r="1" ht="42" customHeight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ht="18" spans="1:9">
      <c r="A2" s="5"/>
      <c r="B2" s="5"/>
      <c r="C2" s="5"/>
      <c r="D2" s="5"/>
      <c r="E2" s="5"/>
      <c r="F2" s="5"/>
      <c r="G2" s="6"/>
      <c r="H2" s="6"/>
      <c r="I2" s="6"/>
    </row>
    <row r="3" ht="18" spans="1:9">
      <c r="A3" s="5"/>
      <c r="B3" s="5"/>
      <c r="C3" s="5"/>
      <c r="D3" s="5"/>
      <c r="E3" s="4" t="s">
        <v>182</v>
      </c>
      <c r="F3" s="5"/>
      <c r="G3" s="6"/>
      <c r="H3" s="6"/>
      <c r="I3" s="6"/>
    </row>
    <row r="4" ht="18" spans="1:9">
      <c r="A4" s="5"/>
      <c r="B4" s="5"/>
      <c r="C4" s="5"/>
      <c r="D4" s="5"/>
      <c r="E4" s="4"/>
      <c r="F4" s="5"/>
      <c r="G4" s="6"/>
      <c r="H4" s="6"/>
      <c r="I4" s="6"/>
    </row>
    <row r="5" ht="18" customHeight="1" spans="1:9">
      <c r="A5" s="4" t="s">
        <v>183</v>
      </c>
      <c r="B5" s="4"/>
      <c r="C5" s="4"/>
      <c r="D5" s="4"/>
      <c r="E5" s="4"/>
      <c r="F5" s="4"/>
      <c r="G5" s="4"/>
      <c r="H5" s="4"/>
      <c r="I5" s="4"/>
    </row>
    <row r="6" ht="18" spans="1:9">
      <c r="A6" s="5"/>
      <c r="B6" s="5"/>
      <c r="C6" s="5"/>
      <c r="D6" s="5"/>
      <c r="E6" s="5"/>
      <c r="F6" s="5"/>
      <c r="G6" s="6"/>
      <c r="H6" s="6"/>
      <c r="I6" s="6"/>
    </row>
    <row r="7" ht="25.5" spans="1:9">
      <c r="A7" s="7" t="s">
        <v>184</v>
      </c>
      <c r="B7" s="7"/>
      <c r="C7" s="7"/>
      <c r="D7" s="8" t="s">
        <v>185</v>
      </c>
      <c r="E7" s="8" t="s">
        <v>5</v>
      </c>
      <c r="F7" s="8" t="s">
        <v>6</v>
      </c>
      <c r="G7" s="8" t="s">
        <v>7</v>
      </c>
      <c r="H7" s="8" t="s">
        <v>186</v>
      </c>
      <c r="I7" s="8" t="s">
        <v>187</v>
      </c>
    </row>
    <row r="8" s="1" customFormat="1" spans="1:9">
      <c r="A8" s="9"/>
      <c r="B8" s="10"/>
      <c r="C8" s="11"/>
      <c r="D8" s="12">
        <v>1</v>
      </c>
      <c r="E8" s="13">
        <v>3</v>
      </c>
      <c r="F8" s="13">
        <v>4</v>
      </c>
      <c r="G8" s="13">
        <v>5</v>
      </c>
      <c r="H8" s="13">
        <v>6</v>
      </c>
      <c r="I8" s="13">
        <v>7</v>
      </c>
    </row>
    <row r="9" s="1" customFormat="1" ht="43.9" customHeight="1" spans="1:9">
      <c r="A9" s="14"/>
      <c r="B9" s="15" t="s">
        <v>188</v>
      </c>
      <c r="C9" s="16"/>
      <c r="D9" s="17" t="s">
        <v>189</v>
      </c>
      <c r="E9" s="18">
        <f>SUM(E10+E41+E183)</f>
        <v>575876.44</v>
      </c>
      <c r="F9" s="18">
        <f t="shared" ref="F9:G9" si="0">SUM(F10+F41+F183)</f>
        <v>0</v>
      </c>
      <c r="G9" s="18">
        <f t="shared" si="0"/>
        <v>763750.72</v>
      </c>
      <c r="H9" s="19" t="e">
        <f>SUM(G9/#REF!*100)</f>
        <v>#REF!</v>
      </c>
      <c r="I9" s="19">
        <v>0</v>
      </c>
    </row>
    <row r="10" ht="26.45" customHeight="1" spans="1:9">
      <c r="A10" s="20" t="s">
        <v>190</v>
      </c>
      <c r="B10" s="20"/>
      <c r="C10" s="20"/>
      <c r="D10" s="21" t="s">
        <v>191</v>
      </c>
      <c r="E10" s="22">
        <f>SUM(E12+E24+E36)</f>
        <v>40137</v>
      </c>
      <c r="F10" s="22">
        <f t="shared" ref="F10:G10" si="1">SUM(F11)</f>
        <v>0</v>
      </c>
      <c r="G10" s="22">
        <f t="shared" si="1"/>
        <v>36836.32</v>
      </c>
      <c r="H10" s="23" t="e">
        <f>SUM(G10/#REF!*100)</f>
        <v>#REF!</v>
      </c>
      <c r="I10" s="23">
        <v>0</v>
      </c>
    </row>
    <row r="11" ht="26.45" customHeight="1" spans="1:9">
      <c r="A11" s="24" t="s">
        <v>192</v>
      </c>
      <c r="B11" s="24"/>
      <c r="C11" s="24"/>
      <c r="D11" s="24" t="s">
        <v>193</v>
      </c>
      <c r="E11" s="25">
        <f>SUM(E12+E24+E36)</f>
        <v>40137</v>
      </c>
      <c r="F11" s="25">
        <f t="shared" ref="F11" si="2">SUM(F12+F24)</f>
        <v>0</v>
      </c>
      <c r="G11" s="25">
        <f>SUM(G12+G24+G36)</f>
        <v>36836.32</v>
      </c>
      <c r="H11" s="26" t="e">
        <f>SUM(G11/#REF!*100)</f>
        <v>#REF!</v>
      </c>
      <c r="I11" s="26">
        <v>0</v>
      </c>
    </row>
    <row r="12" ht="14.45" customHeight="1" spans="1:9">
      <c r="A12" s="27" t="s">
        <v>194</v>
      </c>
      <c r="B12" s="27"/>
      <c r="C12" s="27"/>
      <c r="D12" s="27" t="s">
        <v>195</v>
      </c>
      <c r="E12" s="28">
        <f t="shared" ref="E12:G12" si="3">SUM(E13)</f>
        <v>18418</v>
      </c>
      <c r="F12" s="28">
        <f t="shared" si="3"/>
        <v>0</v>
      </c>
      <c r="G12" s="28">
        <f t="shared" si="3"/>
        <v>20050.06</v>
      </c>
      <c r="H12" s="29" t="e">
        <f>SUM(G12/#REF!*100)</f>
        <v>#REF!</v>
      </c>
      <c r="I12" s="26">
        <v>0</v>
      </c>
    </row>
    <row r="13" spans="1:9">
      <c r="A13" s="30">
        <v>3</v>
      </c>
      <c r="B13" s="30"/>
      <c r="C13" s="30"/>
      <c r="D13" s="31" t="s">
        <v>64</v>
      </c>
      <c r="E13" s="32">
        <f t="shared" ref="E13:G13" si="4">SUM(E14+E21)</f>
        <v>18418</v>
      </c>
      <c r="F13" s="32">
        <f t="shared" si="4"/>
        <v>0</v>
      </c>
      <c r="G13" s="32">
        <f t="shared" si="4"/>
        <v>20050.06</v>
      </c>
      <c r="H13" s="33" t="e">
        <f>SUM(G13/#REF!*100)</f>
        <v>#REF!</v>
      </c>
      <c r="I13" s="26">
        <v>0</v>
      </c>
    </row>
    <row r="14" spans="1:9">
      <c r="A14" s="34">
        <v>31</v>
      </c>
      <c r="B14" s="35"/>
      <c r="C14" s="36"/>
      <c r="D14" s="36" t="s">
        <v>65</v>
      </c>
      <c r="E14" s="37">
        <f>SUM(E15+E17+E19)</f>
        <v>17573</v>
      </c>
      <c r="F14" s="37">
        <f t="shared" ref="F14:G14" si="5">SUM(F15+F17+F19)</f>
        <v>0</v>
      </c>
      <c r="G14" s="37">
        <f t="shared" si="5"/>
        <v>19116.72</v>
      </c>
      <c r="H14" s="38" t="e">
        <f>SUM(G14/#REF!*100)</f>
        <v>#REF!</v>
      </c>
      <c r="I14" s="26">
        <v>0</v>
      </c>
    </row>
    <row r="15" spans="1:9">
      <c r="A15" s="39">
        <v>311</v>
      </c>
      <c r="B15" s="40"/>
      <c r="C15" s="41"/>
      <c r="D15" s="41" t="s">
        <v>196</v>
      </c>
      <c r="E15" s="42">
        <v>13912</v>
      </c>
      <c r="F15" s="42">
        <f t="shared" ref="E15:G15" si="6">SUM(F16)</f>
        <v>0</v>
      </c>
      <c r="G15" s="42">
        <v>15334.6</v>
      </c>
      <c r="H15" s="43" t="e">
        <f>SUM(G15/#REF!*100)</f>
        <v>#REF!</v>
      </c>
      <c r="I15" s="26">
        <v>0</v>
      </c>
    </row>
    <row r="16" spans="1:9">
      <c r="A16" s="44">
        <v>3111</v>
      </c>
      <c r="B16" s="45"/>
      <c r="C16" s="46"/>
      <c r="D16" s="46" t="s">
        <v>67</v>
      </c>
      <c r="E16" s="47">
        <v>0</v>
      </c>
      <c r="F16" s="47"/>
      <c r="G16" s="47">
        <v>15334.6</v>
      </c>
      <c r="H16" s="13" t="e">
        <f>SUM(G16/#REF!*100)</f>
        <v>#REF!</v>
      </c>
      <c r="I16" s="26">
        <v>0</v>
      </c>
    </row>
    <row r="17" spans="1:9">
      <c r="A17" s="39">
        <v>312</v>
      </c>
      <c r="B17" s="40"/>
      <c r="C17" s="41"/>
      <c r="D17" s="41" t="s">
        <v>70</v>
      </c>
      <c r="E17" s="42">
        <f t="shared" ref="E17:G17" si="7">SUM(E18)</f>
        <v>1361</v>
      </c>
      <c r="F17" s="42">
        <f t="shared" si="7"/>
        <v>0</v>
      </c>
      <c r="G17" s="42">
        <f t="shared" si="7"/>
        <v>1251.89</v>
      </c>
      <c r="H17" s="43" t="e">
        <f>SUM(G17/#REF!*100)</f>
        <v>#REF!</v>
      </c>
      <c r="I17" s="26">
        <v>0</v>
      </c>
    </row>
    <row r="18" spans="1:9">
      <c r="A18" s="44">
        <v>3121</v>
      </c>
      <c r="B18" s="45"/>
      <c r="C18" s="46"/>
      <c r="D18" s="46" t="s">
        <v>70</v>
      </c>
      <c r="E18" s="47">
        <v>1361</v>
      </c>
      <c r="F18" s="47"/>
      <c r="G18" s="47">
        <v>1251.89</v>
      </c>
      <c r="H18" s="13" t="e">
        <f>SUM(G18/#REF!*100)</f>
        <v>#REF!</v>
      </c>
      <c r="I18" s="26">
        <v>0</v>
      </c>
    </row>
    <row r="19" spans="1:9">
      <c r="A19" s="39">
        <v>313</v>
      </c>
      <c r="B19" s="40"/>
      <c r="C19" s="41"/>
      <c r="D19" s="41" t="s">
        <v>71</v>
      </c>
      <c r="E19" s="42">
        <f t="shared" ref="E19:G19" si="8">SUM(E20)</f>
        <v>2300</v>
      </c>
      <c r="F19" s="42">
        <f t="shared" si="8"/>
        <v>0</v>
      </c>
      <c r="G19" s="42">
        <v>2530.23</v>
      </c>
      <c r="H19" s="43" t="e">
        <f>SUM(G19/#REF!*100)</f>
        <v>#REF!</v>
      </c>
      <c r="I19" s="26">
        <v>0</v>
      </c>
    </row>
    <row r="20" ht="25.5" spans="1:9">
      <c r="A20" s="44">
        <v>3132</v>
      </c>
      <c r="B20" s="45"/>
      <c r="C20" s="46"/>
      <c r="D20" s="46" t="s">
        <v>197</v>
      </c>
      <c r="E20" s="47">
        <v>2300</v>
      </c>
      <c r="F20" s="47"/>
      <c r="G20" s="47">
        <v>2530.23</v>
      </c>
      <c r="H20" s="13" t="e">
        <f>SUM(G20/#REF!*100)</f>
        <v>#REF!</v>
      </c>
      <c r="I20" s="26">
        <v>0</v>
      </c>
    </row>
    <row r="21" spans="1:9">
      <c r="A21" s="34">
        <v>32</v>
      </c>
      <c r="B21" s="35"/>
      <c r="C21" s="36"/>
      <c r="D21" s="36" t="s">
        <v>74</v>
      </c>
      <c r="E21" s="37">
        <f t="shared" ref="E21:G22" si="9">SUM(E22)</f>
        <v>845</v>
      </c>
      <c r="F21" s="37">
        <f t="shared" si="9"/>
        <v>0</v>
      </c>
      <c r="G21" s="37">
        <f t="shared" si="9"/>
        <v>933.34</v>
      </c>
      <c r="H21" s="38">
        <v>0</v>
      </c>
      <c r="I21" s="26">
        <v>0</v>
      </c>
    </row>
    <row r="22" spans="1:9">
      <c r="A22" s="39">
        <v>321</v>
      </c>
      <c r="B22" s="40"/>
      <c r="C22" s="41"/>
      <c r="D22" s="41" t="s">
        <v>75</v>
      </c>
      <c r="E22" s="42">
        <v>845</v>
      </c>
      <c r="F22" s="42">
        <f t="shared" si="9"/>
        <v>0</v>
      </c>
      <c r="G22" s="42">
        <f t="shared" si="9"/>
        <v>933.34</v>
      </c>
      <c r="H22" s="43">
        <v>0</v>
      </c>
      <c r="I22" s="26">
        <v>0</v>
      </c>
    </row>
    <row r="23" ht="25.5" spans="1:9">
      <c r="A23" s="44">
        <v>3212</v>
      </c>
      <c r="B23" s="45"/>
      <c r="C23" s="46"/>
      <c r="D23" s="46" t="s">
        <v>198</v>
      </c>
      <c r="E23" s="47">
        <v>0</v>
      </c>
      <c r="F23" s="47"/>
      <c r="G23" s="47">
        <v>933.34</v>
      </c>
      <c r="H23" s="13">
        <v>0</v>
      </c>
      <c r="I23" s="26">
        <v>0</v>
      </c>
    </row>
    <row r="24" spans="1:9">
      <c r="A24" s="48" t="s">
        <v>199</v>
      </c>
      <c r="B24" s="49"/>
      <c r="C24" s="49"/>
      <c r="D24" s="50" t="s">
        <v>200</v>
      </c>
      <c r="E24" s="51">
        <f t="shared" ref="E24:G24" si="10">SUM(E25)</f>
        <v>15419</v>
      </c>
      <c r="F24" s="51">
        <f t="shared" si="10"/>
        <v>0</v>
      </c>
      <c r="G24" s="51">
        <f t="shared" si="10"/>
        <v>16786.26</v>
      </c>
      <c r="H24" s="29" t="e">
        <f>SUM(G24/#REF!*100)</f>
        <v>#REF!</v>
      </c>
      <c r="I24" s="26">
        <v>0</v>
      </c>
    </row>
    <row r="25" s="2" customFormat="1" spans="1:9">
      <c r="A25" s="52">
        <v>3</v>
      </c>
      <c r="B25" s="53"/>
      <c r="C25" s="54"/>
      <c r="D25" s="54" t="s">
        <v>64</v>
      </c>
      <c r="E25" s="32">
        <f>SUM(E26+E33)</f>
        <v>15419</v>
      </c>
      <c r="F25" s="32">
        <f t="shared" ref="F25:G25" si="11">SUM(F26+F33)</f>
        <v>0</v>
      </c>
      <c r="G25" s="32">
        <f t="shared" si="11"/>
        <v>16786.26</v>
      </c>
      <c r="H25" s="33" t="e">
        <f>SUM(G25/#REF!*100)</f>
        <v>#REF!</v>
      </c>
      <c r="I25" s="26">
        <v>0</v>
      </c>
    </row>
    <row r="26" spans="1:9">
      <c r="A26" s="34">
        <v>31</v>
      </c>
      <c r="B26" s="35"/>
      <c r="C26" s="36"/>
      <c r="D26" s="36" t="s">
        <v>65</v>
      </c>
      <c r="E26" s="37">
        <f>SUM(E28+E30+E32)</f>
        <v>14714</v>
      </c>
      <c r="F26" s="37">
        <f t="shared" ref="F26:G26" si="12">SUM(F27+F29+F31)</f>
        <v>0</v>
      </c>
      <c r="G26" s="37">
        <f t="shared" si="12"/>
        <v>16004.83</v>
      </c>
      <c r="H26" s="38" t="e">
        <f>SUM(G26/#REF!*100)</f>
        <v>#REF!</v>
      </c>
      <c r="I26" s="26">
        <v>0</v>
      </c>
    </row>
    <row r="27" spans="1:9">
      <c r="A27" s="39">
        <v>311</v>
      </c>
      <c r="B27" s="40"/>
      <c r="C27" s="41"/>
      <c r="D27" s="41" t="s">
        <v>196</v>
      </c>
      <c r="E27" s="42">
        <v>0</v>
      </c>
      <c r="F27" s="42">
        <f t="shared" ref="F27:G27" si="13">SUM(F28)</f>
        <v>0</v>
      </c>
      <c r="G27" s="42">
        <f t="shared" si="13"/>
        <v>12838.4</v>
      </c>
      <c r="H27" s="43" t="e">
        <f>SUM(G27/#REF!*100)</f>
        <v>#REF!</v>
      </c>
      <c r="I27" s="26">
        <v>0</v>
      </c>
    </row>
    <row r="28" ht="18" customHeight="1" spans="1:9">
      <c r="A28" s="44">
        <v>3111</v>
      </c>
      <c r="B28" s="45"/>
      <c r="C28" s="46"/>
      <c r="D28" s="46" t="s">
        <v>67</v>
      </c>
      <c r="E28" s="47">
        <v>11649</v>
      </c>
      <c r="F28" s="47"/>
      <c r="G28" s="47">
        <v>12838.4</v>
      </c>
      <c r="H28" s="13" t="e">
        <f>SUM(G28/#REF!*100)</f>
        <v>#REF!</v>
      </c>
      <c r="I28" s="26">
        <v>0</v>
      </c>
    </row>
    <row r="29" ht="18.6" customHeight="1" spans="1:9">
      <c r="A29" s="39">
        <v>312</v>
      </c>
      <c r="B29" s="40"/>
      <c r="C29" s="41"/>
      <c r="D29" s="41" t="s">
        <v>70</v>
      </c>
      <c r="E29" s="42">
        <f t="shared" ref="E29:G29" si="14">SUM(E30)</f>
        <v>1139</v>
      </c>
      <c r="F29" s="42">
        <f t="shared" si="14"/>
        <v>0</v>
      </c>
      <c r="G29" s="42">
        <v>1048.11</v>
      </c>
      <c r="H29" s="43" t="e">
        <f>SUM(G29/#REF!*100)</f>
        <v>#REF!</v>
      </c>
      <c r="I29" s="26">
        <v>0</v>
      </c>
    </row>
    <row r="30" customHeight="1" spans="1:9">
      <c r="A30" s="44">
        <v>3121</v>
      </c>
      <c r="B30" s="45"/>
      <c r="C30" s="46"/>
      <c r="D30" s="46" t="s">
        <v>70</v>
      </c>
      <c r="E30" s="47">
        <v>1139</v>
      </c>
      <c r="F30" s="47"/>
      <c r="G30" s="47">
        <v>1048.11</v>
      </c>
      <c r="H30" s="13" t="e">
        <f>SUM(G30/#REF!*100)</f>
        <v>#REF!</v>
      </c>
      <c r="I30" s="26">
        <v>0</v>
      </c>
    </row>
    <row r="31" spans="1:9">
      <c r="A31" s="39">
        <v>313</v>
      </c>
      <c r="B31" s="40"/>
      <c r="C31" s="41"/>
      <c r="D31" s="41" t="s">
        <v>71</v>
      </c>
      <c r="E31" s="55">
        <f t="shared" ref="E31:G31" si="15">SUM(E32)</f>
        <v>1926</v>
      </c>
      <c r="F31" s="42">
        <f t="shared" si="15"/>
        <v>0</v>
      </c>
      <c r="G31" s="42">
        <f t="shared" si="15"/>
        <v>2118.32</v>
      </c>
      <c r="H31" s="43" t="e">
        <f>SUM(G31/#REF!*100)</f>
        <v>#REF!</v>
      </c>
      <c r="I31" s="26">
        <v>0</v>
      </c>
    </row>
    <row r="32" ht="24" customHeight="1" spans="1:9">
      <c r="A32" s="44">
        <v>3132</v>
      </c>
      <c r="B32" s="45"/>
      <c r="C32" s="46"/>
      <c r="D32" s="46" t="s">
        <v>197</v>
      </c>
      <c r="E32" s="47">
        <v>1926</v>
      </c>
      <c r="F32" s="47"/>
      <c r="G32" s="47">
        <v>2118.32</v>
      </c>
      <c r="H32" s="13" t="e">
        <f>SUM(G32/#REF!*100)</f>
        <v>#REF!</v>
      </c>
      <c r="I32" s="26">
        <v>0</v>
      </c>
    </row>
    <row r="33" spans="1:9">
      <c r="A33" s="34">
        <v>32</v>
      </c>
      <c r="B33" s="35"/>
      <c r="C33" s="36"/>
      <c r="D33" s="36" t="s">
        <v>74</v>
      </c>
      <c r="E33" s="37">
        <f t="shared" ref="E33:G34" si="16">SUM(E34)</f>
        <v>705</v>
      </c>
      <c r="F33" s="37">
        <f t="shared" si="16"/>
        <v>0</v>
      </c>
      <c r="G33" s="37">
        <f t="shared" si="16"/>
        <v>781.43</v>
      </c>
      <c r="H33" s="38">
        <v>0</v>
      </c>
      <c r="I33" s="26">
        <v>0</v>
      </c>
    </row>
    <row r="34" ht="27" customHeight="1" spans="1:9">
      <c r="A34" s="39">
        <v>321</v>
      </c>
      <c r="B34" s="40"/>
      <c r="C34" s="41"/>
      <c r="D34" s="41" t="s">
        <v>75</v>
      </c>
      <c r="E34" s="42">
        <v>705</v>
      </c>
      <c r="F34" s="42">
        <f t="shared" si="16"/>
        <v>0</v>
      </c>
      <c r="G34" s="42">
        <v>781.43</v>
      </c>
      <c r="H34" s="43">
        <v>0</v>
      </c>
      <c r="I34" s="26">
        <v>0</v>
      </c>
    </row>
    <row r="35" ht="39.6" customHeight="1" spans="1:9">
      <c r="A35" s="44">
        <v>3212</v>
      </c>
      <c r="B35" s="45"/>
      <c r="C35" s="46"/>
      <c r="D35" s="46" t="s">
        <v>198</v>
      </c>
      <c r="E35" s="47">
        <v>0</v>
      </c>
      <c r="F35" s="47"/>
      <c r="G35" s="47">
        <v>781.43</v>
      </c>
      <c r="H35" s="13">
        <v>0</v>
      </c>
      <c r="I35" s="26">
        <v>0</v>
      </c>
    </row>
    <row r="36" ht="21" customHeight="1" spans="1:9">
      <c r="A36" s="56" t="s">
        <v>201</v>
      </c>
      <c r="B36" s="57" t="s">
        <v>202</v>
      </c>
      <c r="C36" s="58" t="s">
        <v>203</v>
      </c>
      <c r="D36" s="59"/>
      <c r="E36" s="60">
        <f>SUM(E37)</f>
        <v>6300</v>
      </c>
      <c r="F36" s="61"/>
      <c r="G36" s="62">
        <f>SUM(G37)</f>
        <v>0</v>
      </c>
      <c r="H36" s="63"/>
      <c r="I36" s="93"/>
    </row>
    <row r="37" ht="18" customHeight="1" spans="1:9">
      <c r="A37" s="64">
        <v>3</v>
      </c>
      <c r="B37" s="65"/>
      <c r="C37" s="66"/>
      <c r="D37" s="67" t="s">
        <v>64</v>
      </c>
      <c r="E37" s="68">
        <f>SUM(E38:E40)</f>
        <v>6300</v>
      </c>
      <c r="F37" s="68"/>
      <c r="G37" s="68">
        <f>SUM(G38:G40)</f>
        <v>0</v>
      </c>
      <c r="H37" s="69"/>
      <c r="I37" s="26"/>
    </row>
    <row r="38" ht="20.1" customHeight="1" spans="1:9">
      <c r="A38" s="70">
        <v>311</v>
      </c>
      <c r="B38" s="71"/>
      <c r="C38" s="72"/>
      <c r="D38" s="46" t="s">
        <v>66</v>
      </c>
      <c r="E38" s="47">
        <v>6300</v>
      </c>
      <c r="F38" s="47"/>
      <c r="G38" s="47">
        <v>0</v>
      </c>
      <c r="H38" s="13"/>
      <c r="I38" s="26"/>
    </row>
    <row r="39" ht="24" customHeight="1" spans="1:9">
      <c r="A39" s="70">
        <v>313</v>
      </c>
      <c r="B39" s="71"/>
      <c r="C39" s="72"/>
      <c r="D39" s="46" t="s">
        <v>71</v>
      </c>
      <c r="E39" s="47">
        <v>0</v>
      </c>
      <c r="F39" s="47"/>
      <c r="G39" s="47">
        <v>0</v>
      </c>
      <c r="H39" s="13"/>
      <c r="I39" s="26"/>
    </row>
    <row r="40" ht="20.1" customHeight="1" spans="1:9">
      <c r="A40" s="70">
        <v>321</v>
      </c>
      <c r="B40" s="71"/>
      <c r="C40" s="72"/>
      <c r="D40" s="46" t="s">
        <v>204</v>
      </c>
      <c r="E40" s="47">
        <v>0</v>
      </c>
      <c r="F40" s="47"/>
      <c r="G40" s="47">
        <v>0</v>
      </c>
      <c r="H40" s="13"/>
      <c r="I40" s="26"/>
    </row>
    <row r="41" ht="25.5" spans="1:9">
      <c r="A41" s="20" t="s">
        <v>205</v>
      </c>
      <c r="B41" s="20"/>
      <c r="C41" s="20"/>
      <c r="D41" s="21" t="s">
        <v>206</v>
      </c>
      <c r="E41" s="73">
        <f>SUM(E42+E171+E177)</f>
        <v>494888.44</v>
      </c>
      <c r="F41" s="73">
        <f t="shared" ref="F41:G41" si="17">SUM(F42+F171+F177+F328)</f>
        <v>0</v>
      </c>
      <c r="G41" s="73">
        <f t="shared" si="17"/>
        <v>700680.19</v>
      </c>
      <c r="H41" s="23" t="e">
        <f>SUM(G41/#REF!*100)</f>
        <v>#REF!</v>
      </c>
      <c r="I41" s="26">
        <v>0</v>
      </c>
    </row>
    <row r="42" ht="38.25" spans="1:9">
      <c r="A42" s="74" t="s">
        <v>207</v>
      </c>
      <c r="B42" s="74"/>
      <c r="C42" s="74"/>
      <c r="D42" s="24" t="s">
        <v>208</v>
      </c>
      <c r="E42" s="75">
        <f>SUM(E43+E78+E113+E153+E170)</f>
        <v>494888.44</v>
      </c>
      <c r="F42" s="75">
        <f t="shared" ref="F42" si="18">SUM(F43+F78+F113+F153)</f>
        <v>0</v>
      </c>
      <c r="G42" s="75">
        <f>SUM(G43+G78+G113)</f>
        <v>700680.19</v>
      </c>
      <c r="H42" s="26" t="e">
        <f>SUM(G42/#REF!*100)</f>
        <v>#REF!</v>
      </c>
      <c r="I42" s="26">
        <v>0</v>
      </c>
    </row>
    <row r="43" ht="21.6" customHeight="1" spans="1:9">
      <c r="A43" s="76" t="s">
        <v>194</v>
      </c>
      <c r="B43" s="76"/>
      <c r="C43" s="76"/>
      <c r="D43" s="76" t="s">
        <v>195</v>
      </c>
      <c r="E43" s="28">
        <f>SUM(E46+E51+E58+E68+E75)</f>
        <v>15074</v>
      </c>
      <c r="F43" s="28">
        <f t="shared" ref="E43:G43" si="19">SUM(F44)</f>
        <v>0</v>
      </c>
      <c r="G43" s="28">
        <f t="shared" si="19"/>
        <v>15074</v>
      </c>
      <c r="H43" s="29">
        <v>0</v>
      </c>
      <c r="I43" s="26">
        <v>0</v>
      </c>
    </row>
    <row r="44" ht="18" customHeight="1" spans="1:9">
      <c r="A44" s="31">
        <v>3</v>
      </c>
      <c r="B44" s="31"/>
      <c r="C44" s="31"/>
      <c r="D44" s="31" t="s">
        <v>64</v>
      </c>
      <c r="E44" s="32">
        <f>SUM(E43)</f>
        <v>15074</v>
      </c>
      <c r="F44" s="32">
        <f t="shared" ref="F44:G44" si="20">SUM(F45+F74)</f>
        <v>0</v>
      </c>
      <c r="G44" s="32">
        <f t="shared" si="20"/>
        <v>15074</v>
      </c>
      <c r="H44" s="29">
        <v>0</v>
      </c>
      <c r="I44" s="26">
        <v>0</v>
      </c>
    </row>
    <row r="45" ht="14.45" customHeight="1" spans="1:9">
      <c r="A45" s="77">
        <v>32</v>
      </c>
      <c r="B45" s="77"/>
      <c r="C45" s="77"/>
      <c r="D45" s="78" t="s">
        <v>74</v>
      </c>
      <c r="E45" s="37">
        <f>SUM(E46+E51+E58+E68)</f>
        <v>14974</v>
      </c>
      <c r="F45" s="37">
        <f t="shared" ref="F45:G45" si="21">SUM(F46+F51+F58+F68)</f>
        <v>0</v>
      </c>
      <c r="G45" s="37">
        <f t="shared" si="21"/>
        <v>14974</v>
      </c>
      <c r="H45" s="29">
        <v>0</v>
      </c>
      <c r="I45" s="26">
        <v>0</v>
      </c>
    </row>
    <row r="46" ht="14.45" customHeight="1" spans="1:9">
      <c r="A46" s="79">
        <v>321</v>
      </c>
      <c r="B46" s="80"/>
      <c r="C46" s="81"/>
      <c r="D46" s="41" t="s">
        <v>75</v>
      </c>
      <c r="E46" s="42">
        <v>400</v>
      </c>
      <c r="F46" s="42">
        <f t="shared" ref="F46:G46" si="22">SUM(F47:F50)</f>
        <v>0</v>
      </c>
      <c r="G46" s="42">
        <f t="shared" si="22"/>
        <v>400</v>
      </c>
      <c r="H46" s="29">
        <v>0</v>
      </c>
      <c r="I46" s="26">
        <v>0</v>
      </c>
    </row>
    <row r="47" ht="14.45" customHeight="1" spans="1:9">
      <c r="A47" s="82">
        <v>3211</v>
      </c>
      <c r="B47" s="83"/>
      <c r="C47" s="84"/>
      <c r="D47" s="46" t="s">
        <v>76</v>
      </c>
      <c r="E47" s="47">
        <v>0</v>
      </c>
      <c r="F47" s="47"/>
      <c r="G47" s="47">
        <v>400</v>
      </c>
      <c r="H47" s="29">
        <v>0</v>
      </c>
      <c r="I47" s="26">
        <v>0</v>
      </c>
    </row>
    <row r="48" ht="25.15" customHeight="1" spans="1:9">
      <c r="A48" s="82">
        <v>3212</v>
      </c>
      <c r="B48" s="83"/>
      <c r="C48" s="84"/>
      <c r="D48" s="46" t="s">
        <v>209</v>
      </c>
      <c r="E48" s="47"/>
      <c r="F48" s="47"/>
      <c r="G48" s="47"/>
      <c r="H48" s="29">
        <v>0</v>
      </c>
      <c r="I48" s="26">
        <v>0</v>
      </c>
    </row>
    <row r="49" ht="14.45" customHeight="1" spans="1:9">
      <c r="A49" s="82">
        <v>3213</v>
      </c>
      <c r="B49" s="83"/>
      <c r="C49" s="84"/>
      <c r="D49" s="46" t="s">
        <v>210</v>
      </c>
      <c r="E49" s="47"/>
      <c r="F49" s="47"/>
      <c r="G49" s="47"/>
      <c r="H49" s="29">
        <v>0</v>
      </c>
      <c r="I49" s="26">
        <v>0</v>
      </c>
    </row>
    <row r="50" ht="25.9" customHeight="1" spans="1:9">
      <c r="A50" s="82">
        <v>3214</v>
      </c>
      <c r="B50" s="83"/>
      <c r="C50" s="84"/>
      <c r="D50" s="46" t="s">
        <v>211</v>
      </c>
      <c r="E50" s="47"/>
      <c r="F50" s="47"/>
      <c r="G50" s="47"/>
      <c r="H50" s="29">
        <v>0</v>
      </c>
      <c r="I50" s="26">
        <v>0</v>
      </c>
    </row>
    <row r="51" ht="19.9" customHeight="1" spans="1:9">
      <c r="A51" s="79">
        <v>322</v>
      </c>
      <c r="B51" s="80"/>
      <c r="C51" s="81"/>
      <c r="D51" s="41" t="s">
        <v>212</v>
      </c>
      <c r="E51" s="42">
        <v>8038</v>
      </c>
      <c r="F51" s="42">
        <f t="shared" ref="F51:G51" si="23">SUM(F52:F57)</f>
        <v>0</v>
      </c>
      <c r="G51" s="42">
        <f t="shared" si="23"/>
        <v>5473.32</v>
      </c>
      <c r="H51" s="29">
        <v>0</v>
      </c>
      <c r="I51" s="26">
        <v>0</v>
      </c>
    </row>
    <row r="52" ht="26.45" customHeight="1" spans="1:9">
      <c r="A52" s="82">
        <v>3221</v>
      </c>
      <c r="B52" s="83"/>
      <c r="C52" s="84"/>
      <c r="D52" s="46" t="s">
        <v>213</v>
      </c>
      <c r="E52" s="47"/>
      <c r="F52" s="47"/>
      <c r="G52" s="47">
        <v>1656.33</v>
      </c>
      <c r="H52" s="29">
        <v>0</v>
      </c>
      <c r="I52" s="26">
        <v>0</v>
      </c>
    </row>
    <row r="53" ht="18" customHeight="1" spans="1:9">
      <c r="A53" s="82">
        <v>3222</v>
      </c>
      <c r="B53" s="83"/>
      <c r="C53" s="84"/>
      <c r="D53" s="46" t="s">
        <v>82</v>
      </c>
      <c r="E53" s="47"/>
      <c r="F53" s="47"/>
      <c r="G53" s="47">
        <v>0</v>
      </c>
      <c r="H53" s="29">
        <v>0</v>
      </c>
      <c r="I53" s="26">
        <v>0</v>
      </c>
    </row>
    <row r="54" ht="18" customHeight="1" spans="1:9">
      <c r="A54" s="82">
        <v>3223</v>
      </c>
      <c r="B54" s="83"/>
      <c r="C54" s="84"/>
      <c r="D54" s="46" t="s">
        <v>83</v>
      </c>
      <c r="E54" s="47"/>
      <c r="F54" s="47"/>
      <c r="G54" s="47">
        <v>3816.99</v>
      </c>
      <c r="H54" s="29">
        <v>0</v>
      </c>
      <c r="I54" s="26">
        <v>0</v>
      </c>
    </row>
    <row r="55" ht="28.15" customHeight="1" spans="1:9">
      <c r="A55" s="82">
        <v>3224</v>
      </c>
      <c r="B55" s="83"/>
      <c r="C55" s="84"/>
      <c r="D55" s="46" t="s">
        <v>84</v>
      </c>
      <c r="E55" s="47"/>
      <c r="F55" s="47"/>
      <c r="G55" s="47">
        <v>0</v>
      </c>
      <c r="H55" s="29">
        <v>0</v>
      </c>
      <c r="I55" s="26">
        <v>0</v>
      </c>
    </row>
    <row r="56" ht="18.6" customHeight="1" spans="1:9">
      <c r="A56" s="82">
        <v>3225</v>
      </c>
      <c r="B56" s="83"/>
      <c r="C56" s="84"/>
      <c r="D56" s="46" t="s">
        <v>214</v>
      </c>
      <c r="E56" s="47"/>
      <c r="F56" s="47"/>
      <c r="G56" s="47"/>
      <c r="H56" s="29">
        <v>0</v>
      </c>
      <c r="I56" s="26">
        <v>0</v>
      </c>
    </row>
    <row r="57" ht="24.6" customHeight="1" spans="1:9">
      <c r="A57" s="82">
        <v>3227</v>
      </c>
      <c r="B57" s="83"/>
      <c r="C57" s="84"/>
      <c r="D57" s="46" t="s">
        <v>86</v>
      </c>
      <c r="E57" s="47"/>
      <c r="F57" s="47"/>
      <c r="G57" s="47"/>
      <c r="H57" s="29">
        <v>0</v>
      </c>
      <c r="I57" s="26">
        <v>0</v>
      </c>
    </row>
    <row r="58" ht="18.6" customHeight="1" spans="1:9">
      <c r="A58" s="85">
        <v>323</v>
      </c>
      <c r="B58" s="86"/>
      <c r="C58" s="87"/>
      <c r="D58" s="41" t="s">
        <v>87</v>
      </c>
      <c r="E58" s="42">
        <v>6311</v>
      </c>
      <c r="F58" s="42">
        <f t="shared" ref="F58:G58" si="24">SUM(F59:F67)</f>
        <v>0</v>
      </c>
      <c r="G58" s="42">
        <f t="shared" si="24"/>
        <v>8975.68</v>
      </c>
      <c r="H58" s="29">
        <v>0</v>
      </c>
      <c r="I58" s="26">
        <v>0</v>
      </c>
    </row>
    <row r="59" ht="18.6" customHeight="1" spans="1:9">
      <c r="A59" s="88">
        <v>3231</v>
      </c>
      <c r="B59" s="89"/>
      <c r="C59" s="90"/>
      <c r="D59" s="91" t="s">
        <v>215</v>
      </c>
      <c r="E59" s="47"/>
      <c r="F59" s="47"/>
      <c r="G59" s="47">
        <v>3969.33</v>
      </c>
      <c r="H59" s="29">
        <v>0</v>
      </c>
      <c r="I59" s="26">
        <v>0</v>
      </c>
    </row>
    <row r="60" ht="28.15" customHeight="1" spans="1:9">
      <c r="A60" s="82">
        <v>3232</v>
      </c>
      <c r="B60" s="83"/>
      <c r="C60" s="84"/>
      <c r="D60" s="46" t="s">
        <v>89</v>
      </c>
      <c r="E60" s="47"/>
      <c r="F60" s="47"/>
      <c r="G60" s="47">
        <v>563.49</v>
      </c>
      <c r="H60" s="29">
        <v>0</v>
      </c>
      <c r="I60" s="26">
        <v>0</v>
      </c>
    </row>
    <row r="61" ht="18.6" customHeight="1" spans="1:9">
      <c r="A61" s="82">
        <v>3233</v>
      </c>
      <c r="B61" s="83"/>
      <c r="C61" s="84"/>
      <c r="D61" s="46" t="s">
        <v>216</v>
      </c>
      <c r="E61" s="47"/>
      <c r="F61" s="47"/>
      <c r="G61" s="47">
        <v>642.01</v>
      </c>
      <c r="H61" s="29">
        <v>0</v>
      </c>
      <c r="I61" s="26">
        <v>0</v>
      </c>
    </row>
    <row r="62" ht="18.6" customHeight="1" spans="1:9">
      <c r="A62" s="82">
        <v>3234</v>
      </c>
      <c r="B62" s="83"/>
      <c r="C62" s="84"/>
      <c r="D62" s="46" t="s">
        <v>91</v>
      </c>
      <c r="E62" s="47"/>
      <c r="F62" s="47"/>
      <c r="G62" s="47">
        <v>0</v>
      </c>
      <c r="H62" s="29">
        <v>0</v>
      </c>
      <c r="I62" s="26">
        <v>0</v>
      </c>
    </row>
    <row r="63" ht="18.6" customHeight="1" spans="1:9">
      <c r="A63" s="82">
        <v>3235</v>
      </c>
      <c r="B63" s="83"/>
      <c r="C63" s="84"/>
      <c r="D63" s="46" t="s">
        <v>92</v>
      </c>
      <c r="E63" s="47"/>
      <c r="F63" s="47"/>
      <c r="G63" s="47">
        <v>625</v>
      </c>
      <c r="H63" s="29">
        <v>0</v>
      </c>
      <c r="I63" s="26">
        <v>0</v>
      </c>
    </row>
    <row r="64" ht="18.6" customHeight="1" spans="1:9">
      <c r="A64" s="82">
        <v>3236</v>
      </c>
      <c r="B64" s="83"/>
      <c r="C64" s="84"/>
      <c r="D64" s="92" t="s">
        <v>217</v>
      </c>
      <c r="E64" s="47"/>
      <c r="F64" s="47"/>
      <c r="G64" s="47">
        <v>1592.7</v>
      </c>
      <c r="H64" s="29">
        <v>0</v>
      </c>
      <c r="I64" s="26">
        <v>0</v>
      </c>
    </row>
    <row r="65" ht="18.6" customHeight="1" spans="1:9">
      <c r="A65" s="82">
        <v>3237</v>
      </c>
      <c r="B65" s="83"/>
      <c r="C65" s="84"/>
      <c r="D65" s="92" t="s">
        <v>218</v>
      </c>
      <c r="E65" s="47"/>
      <c r="F65" s="47"/>
      <c r="G65" s="47"/>
      <c r="H65" s="29">
        <v>0</v>
      </c>
      <c r="I65" s="26">
        <v>0</v>
      </c>
    </row>
    <row r="66" ht="18.6" customHeight="1" spans="1:9">
      <c r="A66" s="82">
        <v>3238</v>
      </c>
      <c r="B66" s="83"/>
      <c r="C66" s="84"/>
      <c r="D66" s="92" t="s">
        <v>95</v>
      </c>
      <c r="E66" s="47"/>
      <c r="F66" s="47"/>
      <c r="G66" s="47">
        <v>1209.85</v>
      </c>
      <c r="H66" s="29">
        <v>0</v>
      </c>
      <c r="I66" s="26">
        <v>0</v>
      </c>
    </row>
    <row r="67" ht="18.6" customHeight="1" spans="1:9">
      <c r="A67" s="82">
        <v>3239</v>
      </c>
      <c r="B67" s="83"/>
      <c r="C67" s="84"/>
      <c r="D67" s="92" t="s">
        <v>96</v>
      </c>
      <c r="E67" s="47"/>
      <c r="F67" s="47"/>
      <c r="G67" s="47">
        <v>373.3</v>
      </c>
      <c r="H67" s="29">
        <v>0</v>
      </c>
      <c r="I67" s="26">
        <v>0</v>
      </c>
    </row>
    <row r="68" ht="26.45" customHeight="1" spans="1:9">
      <c r="A68" s="94">
        <v>329</v>
      </c>
      <c r="B68" s="95"/>
      <c r="C68" s="96"/>
      <c r="D68" s="97" t="s">
        <v>98</v>
      </c>
      <c r="E68" s="98">
        <v>225</v>
      </c>
      <c r="F68" s="98">
        <f t="shared" ref="F68" si="25">SUM(F69:F73)</f>
        <v>0</v>
      </c>
      <c r="G68" s="98">
        <v>125</v>
      </c>
      <c r="H68" s="29">
        <v>0</v>
      </c>
      <c r="I68" s="26">
        <v>0</v>
      </c>
    </row>
    <row r="69" ht="16.9" customHeight="1" spans="1:9">
      <c r="A69" s="99">
        <v>3291</v>
      </c>
      <c r="B69" s="100"/>
      <c r="C69" s="101"/>
      <c r="D69" s="102" t="s">
        <v>100</v>
      </c>
      <c r="E69" s="103"/>
      <c r="F69" s="103"/>
      <c r="G69" s="103">
        <v>125</v>
      </c>
      <c r="H69" s="29">
        <v>0</v>
      </c>
      <c r="I69" s="26">
        <v>0</v>
      </c>
    </row>
    <row r="70" customHeight="1" spans="1:9">
      <c r="A70" s="99">
        <v>3294</v>
      </c>
      <c r="B70" s="100"/>
      <c r="C70" s="101"/>
      <c r="D70" s="102" t="s">
        <v>219</v>
      </c>
      <c r="E70" s="103"/>
      <c r="F70" s="103"/>
      <c r="G70" s="103"/>
      <c r="H70" s="29">
        <v>0</v>
      </c>
      <c r="I70" s="26">
        <v>0</v>
      </c>
    </row>
    <row r="71" ht="16.15" customHeight="1" spans="1:9">
      <c r="A71" s="99">
        <v>3295</v>
      </c>
      <c r="B71" s="100"/>
      <c r="C71" s="101"/>
      <c r="D71" s="102" t="s">
        <v>103</v>
      </c>
      <c r="E71" s="103"/>
      <c r="F71" s="103"/>
      <c r="G71" s="103"/>
      <c r="H71" s="29">
        <v>0</v>
      </c>
      <c r="I71" s="26">
        <v>0</v>
      </c>
    </row>
    <row r="72" ht="16.15" customHeight="1" spans="1:9">
      <c r="A72" s="99">
        <v>3296</v>
      </c>
      <c r="B72" s="100"/>
      <c r="C72" s="101"/>
      <c r="D72" s="102" t="s">
        <v>104</v>
      </c>
      <c r="E72" s="103"/>
      <c r="F72" s="103"/>
      <c r="G72" s="103"/>
      <c r="H72" s="29">
        <v>0</v>
      </c>
      <c r="I72" s="26">
        <v>0</v>
      </c>
    </row>
    <row r="73" ht="28.15" customHeight="1" spans="1:9">
      <c r="A73" s="99">
        <v>3299</v>
      </c>
      <c r="B73" s="100"/>
      <c r="C73" s="101"/>
      <c r="D73" s="102" t="s">
        <v>98</v>
      </c>
      <c r="E73" s="103"/>
      <c r="F73" s="103"/>
      <c r="G73" s="103"/>
      <c r="H73" s="29">
        <v>0</v>
      </c>
      <c r="I73" s="26">
        <v>0</v>
      </c>
    </row>
    <row r="74" ht="18.6" customHeight="1" spans="1:9">
      <c r="A74" s="104">
        <v>34</v>
      </c>
      <c r="B74" s="105"/>
      <c r="C74" s="106"/>
      <c r="D74" s="36" t="s">
        <v>220</v>
      </c>
      <c r="E74" s="37">
        <f t="shared" ref="E74:G74" si="26">SUM(E75)</f>
        <v>100</v>
      </c>
      <c r="F74" s="37">
        <f t="shared" si="26"/>
        <v>0</v>
      </c>
      <c r="G74" s="37">
        <f t="shared" si="26"/>
        <v>100</v>
      </c>
      <c r="H74" s="29">
        <v>0</v>
      </c>
      <c r="I74" s="26">
        <v>0</v>
      </c>
    </row>
    <row r="75" ht="18.6" customHeight="1" spans="1:9">
      <c r="A75" s="107">
        <v>343</v>
      </c>
      <c r="B75" s="108"/>
      <c r="C75" s="109"/>
      <c r="D75" s="41" t="s">
        <v>106</v>
      </c>
      <c r="E75" s="42">
        <v>100</v>
      </c>
      <c r="F75" s="42">
        <f t="shared" ref="F75" si="27">SUM(F76+F77)</f>
        <v>0</v>
      </c>
      <c r="G75" s="42">
        <v>100</v>
      </c>
      <c r="H75" s="29">
        <v>0</v>
      </c>
      <c r="I75" s="26">
        <v>0</v>
      </c>
    </row>
    <row r="76" ht="27.6" customHeight="1" spans="1:9">
      <c r="A76" s="110">
        <v>3431</v>
      </c>
      <c r="B76" s="111"/>
      <c r="C76" s="112"/>
      <c r="D76" s="46" t="s">
        <v>107</v>
      </c>
      <c r="E76" s="47"/>
      <c r="F76" s="47"/>
      <c r="G76" s="47">
        <v>100</v>
      </c>
      <c r="H76" s="29">
        <v>0</v>
      </c>
      <c r="I76" s="26">
        <v>0</v>
      </c>
    </row>
    <row r="77" ht="18.6" customHeight="1" spans="1:9">
      <c r="A77" s="110">
        <v>3433</v>
      </c>
      <c r="B77" s="111"/>
      <c r="C77" s="112"/>
      <c r="D77" s="46" t="s">
        <v>109</v>
      </c>
      <c r="E77" s="47"/>
      <c r="F77" s="47"/>
      <c r="G77" s="47"/>
      <c r="H77" s="29">
        <v>0</v>
      </c>
      <c r="I77" s="26">
        <v>0</v>
      </c>
    </row>
    <row r="78" ht="18.6" customHeight="1" spans="1:9">
      <c r="A78" s="76" t="s">
        <v>221</v>
      </c>
      <c r="B78" s="76"/>
      <c r="C78" s="76"/>
      <c r="D78" s="76" t="s">
        <v>222</v>
      </c>
      <c r="E78" s="28">
        <f t="shared" ref="E78:G78" si="28">SUM(E79)</f>
        <v>24000</v>
      </c>
      <c r="F78" s="28">
        <f t="shared" si="28"/>
        <v>0</v>
      </c>
      <c r="G78" s="28">
        <f t="shared" si="28"/>
        <v>24000</v>
      </c>
      <c r="H78" s="29" t="e">
        <f>SUM(G78/#REF!*100)</f>
        <v>#REF!</v>
      </c>
      <c r="I78" s="26">
        <v>0</v>
      </c>
    </row>
    <row r="79" ht="18.6" customHeight="1" spans="1:9">
      <c r="A79" s="31">
        <v>3</v>
      </c>
      <c r="B79" s="31"/>
      <c r="C79" s="31"/>
      <c r="D79" s="31" t="s">
        <v>64</v>
      </c>
      <c r="E79" s="32">
        <f>SUM(E80+E109)</f>
        <v>24000</v>
      </c>
      <c r="F79" s="32">
        <f t="shared" ref="F79:G79" si="29">SUM(F80+F109)</f>
        <v>0</v>
      </c>
      <c r="G79" s="32">
        <f t="shared" si="29"/>
        <v>24000</v>
      </c>
      <c r="H79" s="33" t="e">
        <f>SUM(G79/#REF!*100)</f>
        <v>#REF!</v>
      </c>
      <c r="I79" s="26">
        <v>0</v>
      </c>
    </row>
    <row r="80" ht="18.6" customHeight="1" spans="1:9">
      <c r="A80" s="77">
        <v>32</v>
      </c>
      <c r="B80" s="77"/>
      <c r="C80" s="77"/>
      <c r="D80" s="78" t="s">
        <v>74</v>
      </c>
      <c r="E80" s="37">
        <f>SUM(E81+E86+E93+E103)</f>
        <v>22995</v>
      </c>
      <c r="F80" s="37">
        <f t="shared" ref="F80:G80" si="30">SUM(F81+F86+F93+F103)</f>
        <v>0</v>
      </c>
      <c r="G80" s="37">
        <f t="shared" si="30"/>
        <v>23286.11</v>
      </c>
      <c r="H80" s="38" t="e">
        <f>SUM(G80/#REF!*100)</f>
        <v>#REF!</v>
      </c>
      <c r="I80" s="26">
        <v>0</v>
      </c>
    </row>
    <row r="81" ht="18.6" customHeight="1" spans="1:9">
      <c r="A81" s="79">
        <v>321</v>
      </c>
      <c r="B81" s="80"/>
      <c r="C81" s="81"/>
      <c r="D81" s="41" t="s">
        <v>75</v>
      </c>
      <c r="E81" s="42">
        <v>1717</v>
      </c>
      <c r="F81" s="42">
        <f t="shared" ref="F81:G81" si="31">SUM(F82:F85)</f>
        <v>0</v>
      </c>
      <c r="G81" s="42">
        <f t="shared" si="31"/>
        <v>1716.12</v>
      </c>
      <c r="H81" s="43" t="e">
        <f>SUM(G81/#REF!*100)</f>
        <v>#REF!</v>
      </c>
      <c r="I81" s="26">
        <v>0</v>
      </c>
    </row>
    <row r="82" ht="18.6" customHeight="1" spans="1:9">
      <c r="A82" s="82">
        <v>3211</v>
      </c>
      <c r="B82" s="83"/>
      <c r="C82" s="84"/>
      <c r="D82" s="46" t="s">
        <v>76</v>
      </c>
      <c r="E82" s="47">
        <v>0</v>
      </c>
      <c r="F82" s="47"/>
      <c r="G82" s="47">
        <v>1696.12</v>
      </c>
      <c r="H82" s="13">
        <v>0</v>
      </c>
      <c r="I82" s="26">
        <v>0</v>
      </c>
    </row>
    <row r="83" ht="25.15" customHeight="1" spans="1:9">
      <c r="A83" s="82">
        <v>3212</v>
      </c>
      <c r="B83" s="83"/>
      <c r="C83" s="84"/>
      <c r="D83" s="46" t="s">
        <v>209</v>
      </c>
      <c r="E83" s="47"/>
      <c r="F83" s="47"/>
      <c r="G83" s="47"/>
      <c r="H83" s="13">
        <v>0</v>
      </c>
      <c r="I83" s="26">
        <v>0</v>
      </c>
    </row>
    <row r="84" ht="18.6" customHeight="1" spans="1:9">
      <c r="A84" s="82">
        <v>3213</v>
      </c>
      <c r="B84" s="83"/>
      <c r="C84" s="84"/>
      <c r="D84" s="46" t="s">
        <v>210</v>
      </c>
      <c r="E84" s="47"/>
      <c r="F84" s="47"/>
      <c r="G84" s="47">
        <v>20</v>
      </c>
      <c r="H84" s="13">
        <v>0</v>
      </c>
      <c r="I84" s="26">
        <v>0</v>
      </c>
    </row>
    <row r="85" ht="26.45" customHeight="1" spans="1:9">
      <c r="A85" s="82">
        <v>3214</v>
      </c>
      <c r="B85" s="83"/>
      <c r="C85" s="84"/>
      <c r="D85" s="46" t="s">
        <v>211</v>
      </c>
      <c r="E85" s="47"/>
      <c r="F85" s="47"/>
      <c r="G85" s="47"/>
      <c r="H85" s="13">
        <v>0</v>
      </c>
      <c r="I85" s="26">
        <v>0</v>
      </c>
    </row>
    <row r="86" ht="38.25" customHeight="1" spans="1:9">
      <c r="A86" s="79">
        <v>322</v>
      </c>
      <c r="B86" s="80"/>
      <c r="C86" s="81"/>
      <c r="D86" s="41" t="s">
        <v>212</v>
      </c>
      <c r="E86" s="42">
        <v>10380</v>
      </c>
      <c r="F86" s="42">
        <f t="shared" ref="F86:G86" si="32">SUM(F87:F92)</f>
        <v>0</v>
      </c>
      <c r="G86" s="42">
        <f t="shared" si="32"/>
        <v>10672.84</v>
      </c>
      <c r="H86" s="43" t="e">
        <f>SUM(G86/#REF!*100)</f>
        <v>#REF!</v>
      </c>
      <c r="I86" s="26">
        <v>0</v>
      </c>
    </row>
    <row r="87" ht="19.9" customHeight="1" spans="1:9">
      <c r="A87" s="82">
        <v>3221</v>
      </c>
      <c r="B87" s="83"/>
      <c r="C87" s="84"/>
      <c r="D87" s="46" t="s">
        <v>213</v>
      </c>
      <c r="E87" s="47"/>
      <c r="F87" s="47"/>
      <c r="G87" s="47">
        <v>1300.24</v>
      </c>
      <c r="H87" s="13">
        <v>0</v>
      </c>
      <c r="I87" s="26">
        <v>0</v>
      </c>
    </row>
    <row r="88" spans="1:9">
      <c r="A88" s="82">
        <v>3222</v>
      </c>
      <c r="B88" s="83"/>
      <c r="C88" s="84"/>
      <c r="D88" s="46" t="s">
        <v>82</v>
      </c>
      <c r="E88" s="47"/>
      <c r="F88" s="47"/>
      <c r="G88" s="47">
        <v>18.84</v>
      </c>
      <c r="H88" s="13">
        <v>0</v>
      </c>
      <c r="I88" s="26">
        <v>0</v>
      </c>
    </row>
    <row r="89" ht="33" customHeight="1" spans="1:9">
      <c r="A89" s="82">
        <v>3223</v>
      </c>
      <c r="B89" s="83"/>
      <c r="C89" s="84"/>
      <c r="D89" s="46" t="s">
        <v>83</v>
      </c>
      <c r="E89" s="47"/>
      <c r="F89" s="47"/>
      <c r="G89" s="47">
        <v>8991.26</v>
      </c>
      <c r="H89" s="13">
        <v>0</v>
      </c>
      <c r="I89" s="26">
        <v>0</v>
      </c>
    </row>
    <row r="90" ht="33" customHeight="1" spans="1:9">
      <c r="A90" s="82">
        <v>3224</v>
      </c>
      <c r="B90" s="83"/>
      <c r="C90" s="84"/>
      <c r="D90" s="46" t="s">
        <v>84</v>
      </c>
      <c r="E90" s="47"/>
      <c r="F90" s="47"/>
      <c r="G90" s="47"/>
      <c r="H90" s="13">
        <v>0</v>
      </c>
      <c r="I90" s="26">
        <v>0</v>
      </c>
    </row>
    <row r="91" ht="14.45" customHeight="1" spans="1:9">
      <c r="A91" s="82">
        <v>3225</v>
      </c>
      <c r="B91" s="83"/>
      <c r="C91" s="84"/>
      <c r="D91" s="46" t="s">
        <v>214</v>
      </c>
      <c r="E91" s="47"/>
      <c r="F91" s="47"/>
      <c r="G91" s="47">
        <v>362.5</v>
      </c>
      <c r="H91" s="13">
        <v>0</v>
      </c>
      <c r="I91" s="26">
        <v>0</v>
      </c>
    </row>
    <row r="92" ht="26.45" customHeight="1" spans="1:9">
      <c r="A92" s="82">
        <v>3227</v>
      </c>
      <c r="B92" s="83"/>
      <c r="C92" s="84"/>
      <c r="D92" s="46" t="s">
        <v>86</v>
      </c>
      <c r="E92" s="47"/>
      <c r="F92" s="47"/>
      <c r="G92" s="47"/>
      <c r="H92" s="13">
        <v>0</v>
      </c>
      <c r="I92" s="26">
        <v>0</v>
      </c>
    </row>
    <row r="93" ht="14.45" customHeight="1" spans="1:9">
      <c r="A93" s="85">
        <v>323</v>
      </c>
      <c r="B93" s="86"/>
      <c r="C93" s="87"/>
      <c r="D93" s="41" t="s">
        <v>87</v>
      </c>
      <c r="E93" s="42">
        <v>10293</v>
      </c>
      <c r="F93" s="42">
        <f t="shared" ref="F93:G93" si="33">SUM(F94:F102)</f>
        <v>0</v>
      </c>
      <c r="G93" s="42">
        <f t="shared" si="33"/>
        <v>10292.93</v>
      </c>
      <c r="H93" s="43" t="e">
        <f>SUM(G93/#REF!*100)</f>
        <v>#REF!</v>
      </c>
      <c r="I93" s="26">
        <v>0</v>
      </c>
    </row>
    <row r="94" ht="23.45" customHeight="1" spans="1:9">
      <c r="A94" s="88">
        <v>3231</v>
      </c>
      <c r="B94" s="89"/>
      <c r="C94" s="90"/>
      <c r="D94" s="91" t="s">
        <v>215</v>
      </c>
      <c r="E94" s="47"/>
      <c r="F94" s="47"/>
      <c r="G94" s="47">
        <v>3755.3</v>
      </c>
      <c r="H94" s="13">
        <v>0</v>
      </c>
      <c r="I94" s="26">
        <v>0</v>
      </c>
    </row>
    <row r="95" ht="14.45" customHeight="1" spans="1:9">
      <c r="A95" s="82">
        <v>3232</v>
      </c>
      <c r="B95" s="83"/>
      <c r="C95" s="84"/>
      <c r="D95" s="46" t="s">
        <v>89</v>
      </c>
      <c r="E95" s="47"/>
      <c r="F95" s="47"/>
      <c r="G95" s="47">
        <v>1478.13</v>
      </c>
      <c r="H95" s="13">
        <v>0</v>
      </c>
      <c r="I95" s="26">
        <v>0</v>
      </c>
    </row>
    <row r="96" spans="1:9">
      <c r="A96" s="82">
        <v>3233</v>
      </c>
      <c r="B96" s="83"/>
      <c r="C96" s="84"/>
      <c r="D96" s="46" t="s">
        <v>216</v>
      </c>
      <c r="E96" s="47"/>
      <c r="F96" s="47"/>
      <c r="G96" s="47">
        <v>710</v>
      </c>
      <c r="H96" s="13">
        <v>0</v>
      </c>
      <c r="I96" s="26">
        <v>0</v>
      </c>
    </row>
    <row r="97" ht="32.45" customHeight="1" spans="1:9">
      <c r="A97" s="82">
        <v>3234</v>
      </c>
      <c r="B97" s="83"/>
      <c r="C97" s="84"/>
      <c r="D97" s="46" t="s">
        <v>91</v>
      </c>
      <c r="E97" s="47"/>
      <c r="F97" s="47"/>
      <c r="G97" s="47">
        <v>2032.08</v>
      </c>
      <c r="H97" s="13">
        <v>0</v>
      </c>
      <c r="I97" s="26">
        <v>0</v>
      </c>
    </row>
    <row r="98" ht="32.45" customHeight="1" spans="1:9">
      <c r="A98" s="82">
        <v>3235</v>
      </c>
      <c r="B98" s="83"/>
      <c r="C98" s="84"/>
      <c r="D98" s="46" t="s">
        <v>92</v>
      </c>
      <c r="E98" s="47"/>
      <c r="F98" s="47"/>
      <c r="G98" s="47">
        <v>869</v>
      </c>
      <c r="H98" s="13">
        <v>0</v>
      </c>
      <c r="I98" s="26">
        <v>0</v>
      </c>
    </row>
    <row r="99" ht="26.45" customHeight="1" spans="1:9">
      <c r="A99" s="82">
        <v>3236</v>
      </c>
      <c r="B99" s="83"/>
      <c r="C99" s="84"/>
      <c r="D99" s="92" t="s">
        <v>217</v>
      </c>
      <c r="E99" s="47"/>
      <c r="F99" s="47"/>
      <c r="G99" s="47"/>
      <c r="H99" s="13">
        <v>0</v>
      </c>
      <c r="I99" s="26">
        <v>0</v>
      </c>
    </row>
    <row r="100" ht="14.45" customHeight="1" spans="1:9">
      <c r="A100" s="82">
        <v>3237</v>
      </c>
      <c r="B100" s="83"/>
      <c r="C100" s="84"/>
      <c r="D100" s="92" t="s">
        <v>218</v>
      </c>
      <c r="E100" s="47"/>
      <c r="F100" s="47"/>
      <c r="G100" s="47"/>
      <c r="H100" s="13">
        <v>0</v>
      </c>
      <c r="I100" s="26">
        <v>0</v>
      </c>
    </row>
    <row r="101" ht="14.45" customHeight="1" spans="1:9">
      <c r="A101" s="82">
        <v>3238</v>
      </c>
      <c r="B101" s="83"/>
      <c r="C101" s="84"/>
      <c r="D101" s="92" t="s">
        <v>95</v>
      </c>
      <c r="E101" s="47"/>
      <c r="F101" s="47"/>
      <c r="G101" s="47">
        <v>1000.46</v>
      </c>
      <c r="H101" s="13">
        <v>0</v>
      </c>
      <c r="I101" s="26">
        <v>0</v>
      </c>
    </row>
    <row r="102" ht="14.45" customHeight="1" spans="1:9">
      <c r="A102" s="82">
        <v>3239</v>
      </c>
      <c r="B102" s="83"/>
      <c r="C102" s="84"/>
      <c r="D102" s="92" t="s">
        <v>96</v>
      </c>
      <c r="E102" s="47"/>
      <c r="F102" s="47"/>
      <c r="G102" s="47">
        <v>447.96</v>
      </c>
      <c r="H102" s="13">
        <v>0</v>
      </c>
      <c r="I102" s="26">
        <v>0</v>
      </c>
    </row>
    <row r="103" ht="25.5" spans="1:9">
      <c r="A103" s="94">
        <v>329</v>
      </c>
      <c r="B103" s="95"/>
      <c r="C103" s="96"/>
      <c r="D103" s="97" t="s">
        <v>98</v>
      </c>
      <c r="E103" s="98">
        <v>605</v>
      </c>
      <c r="F103" s="98">
        <f t="shared" ref="F103" si="34">SUM(F104:F108)</f>
        <v>0</v>
      </c>
      <c r="G103" s="98">
        <v>604.22</v>
      </c>
      <c r="H103" s="43" t="e">
        <f>SUM(G103/#REF!*100)</f>
        <v>#REF!</v>
      </c>
      <c r="I103" s="26">
        <v>0</v>
      </c>
    </row>
    <row r="104" ht="14.45" customHeight="1" spans="1:9">
      <c r="A104" s="99">
        <v>3292</v>
      </c>
      <c r="B104" s="100"/>
      <c r="C104" s="101"/>
      <c r="D104" s="102" t="s">
        <v>100</v>
      </c>
      <c r="E104" s="103"/>
      <c r="F104" s="103"/>
      <c r="G104" s="103"/>
      <c r="H104" s="13">
        <v>0</v>
      </c>
      <c r="I104" s="26">
        <v>0</v>
      </c>
    </row>
    <row r="105" ht="21.6" customHeight="1" spans="1:9">
      <c r="A105" s="99">
        <v>3294</v>
      </c>
      <c r="B105" s="100"/>
      <c r="C105" s="101"/>
      <c r="D105" s="102" t="s">
        <v>219</v>
      </c>
      <c r="E105" s="103">
        <v>0</v>
      </c>
      <c r="F105" s="103"/>
      <c r="G105" s="103">
        <v>604.22</v>
      </c>
      <c r="H105" s="13">
        <v>0</v>
      </c>
      <c r="I105" s="26">
        <v>0</v>
      </c>
    </row>
    <row r="106" ht="18.6" customHeight="1" spans="1:9">
      <c r="A106" s="99">
        <v>3295</v>
      </c>
      <c r="B106" s="100"/>
      <c r="C106" s="101"/>
      <c r="D106" s="102" t="s">
        <v>103</v>
      </c>
      <c r="E106" s="103"/>
      <c r="F106" s="103"/>
      <c r="G106" s="103"/>
      <c r="H106" s="13">
        <v>0</v>
      </c>
      <c r="I106" s="26">
        <v>0</v>
      </c>
    </row>
    <row r="107" spans="1:9">
      <c r="A107" s="99">
        <v>3296</v>
      </c>
      <c r="B107" s="100"/>
      <c r="C107" s="101"/>
      <c r="D107" s="102" t="s">
        <v>104</v>
      </c>
      <c r="E107" s="103"/>
      <c r="F107" s="103"/>
      <c r="G107" s="103"/>
      <c r="H107" s="13">
        <v>0</v>
      </c>
      <c r="I107" s="26">
        <v>0</v>
      </c>
    </row>
    <row r="108" ht="27.6" customHeight="1" spans="1:10">
      <c r="A108" s="99">
        <v>3299</v>
      </c>
      <c r="B108" s="100"/>
      <c r="C108" s="101"/>
      <c r="D108" s="102" t="s">
        <v>98</v>
      </c>
      <c r="E108" s="103"/>
      <c r="F108" s="103"/>
      <c r="G108" s="103"/>
      <c r="H108" s="13">
        <v>0</v>
      </c>
      <c r="I108" s="26">
        <v>0</v>
      </c>
      <c r="J108" s="1"/>
    </row>
    <row r="109" ht="14.45" customHeight="1" spans="1:9">
      <c r="A109" s="104">
        <v>34</v>
      </c>
      <c r="B109" s="105"/>
      <c r="C109" s="106"/>
      <c r="D109" s="36" t="s">
        <v>220</v>
      </c>
      <c r="E109" s="37">
        <f t="shared" ref="E109:G109" si="35">SUM(E110)</f>
        <v>1005</v>
      </c>
      <c r="F109" s="37">
        <f t="shared" si="35"/>
        <v>0</v>
      </c>
      <c r="G109" s="37">
        <f t="shared" si="35"/>
        <v>713.89</v>
      </c>
      <c r="H109" s="38" t="e">
        <f>SUM(G109/#REF!*100)</f>
        <v>#REF!</v>
      </c>
      <c r="I109" s="26">
        <v>0</v>
      </c>
    </row>
    <row r="110" ht="26.45" customHeight="1" spans="1:9">
      <c r="A110" s="107">
        <v>343</v>
      </c>
      <c r="B110" s="108"/>
      <c r="C110" s="109"/>
      <c r="D110" s="41" t="s">
        <v>106</v>
      </c>
      <c r="E110" s="42">
        <v>1005</v>
      </c>
      <c r="F110" s="42">
        <f t="shared" ref="F110" si="36">SUM(F111+F112)</f>
        <v>0</v>
      </c>
      <c r="G110" s="42">
        <f>SUM(G111:G112)</f>
        <v>713.89</v>
      </c>
      <c r="H110" s="43" t="e">
        <f>SUM(G110/#REF!*100)</f>
        <v>#REF!</v>
      </c>
      <c r="I110" s="26">
        <v>0</v>
      </c>
    </row>
    <row r="111" ht="30.6" customHeight="1" spans="1:9">
      <c r="A111" s="110">
        <v>3431</v>
      </c>
      <c r="B111" s="111"/>
      <c r="C111" s="112"/>
      <c r="D111" s="46" t="s">
        <v>107</v>
      </c>
      <c r="E111" s="47">
        <v>0</v>
      </c>
      <c r="F111" s="47"/>
      <c r="G111" s="47">
        <v>685.52</v>
      </c>
      <c r="H111" s="13">
        <v>0</v>
      </c>
      <c r="I111" s="26">
        <v>0</v>
      </c>
    </row>
    <row r="112" ht="31.9" customHeight="1" spans="1:9">
      <c r="A112" s="110">
        <v>3433</v>
      </c>
      <c r="B112" s="111"/>
      <c r="C112" s="112"/>
      <c r="D112" s="46" t="s">
        <v>109</v>
      </c>
      <c r="E112" s="47"/>
      <c r="F112" s="47"/>
      <c r="G112" s="47">
        <v>28.37</v>
      </c>
      <c r="H112" s="13">
        <v>0</v>
      </c>
      <c r="I112" s="26">
        <v>0</v>
      </c>
    </row>
    <row r="113" ht="31.9" customHeight="1" spans="1:9">
      <c r="A113" s="76" t="s">
        <v>223</v>
      </c>
      <c r="B113" s="76"/>
      <c r="C113" s="76"/>
      <c r="D113" s="76" t="s">
        <v>224</v>
      </c>
      <c r="E113" s="28">
        <f>SUM(E114)</f>
        <v>452565</v>
      </c>
      <c r="F113" s="28">
        <f t="shared" ref="F113" si="37">SUM(F121+F147)</f>
        <v>0</v>
      </c>
      <c r="G113" s="28">
        <f>SUM(G114+G147)</f>
        <v>661606.19</v>
      </c>
      <c r="H113" s="29" t="e">
        <f>SUM(G113/#REF!*100)</f>
        <v>#REF!</v>
      </c>
      <c r="I113" s="26">
        <v>0</v>
      </c>
    </row>
    <row r="114" ht="18.6" customHeight="1" spans="1:9">
      <c r="A114" s="30">
        <v>3</v>
      </c>
      <c r="B114" s="30"/>
      <c r="C114" s="30"/>
      <c r="D114" s="31" t="s">
        <v>64</v>
      </c>
      <c r="E114" s="32">
        <f>SUM(E115+E124+E142)</f>
        <v>452565</v>
      </c>
      <c r="F114" s="32">
        <f t="shared" ref="F114:G114" si="38">SUM(F115+F124+F144)</f>
        <v>0</v>
      </c>
      <c r="G114" s="32">
        <f>SUM(G115+G124+G144+G143)</f>
        <v>661606.19</v>
      </c>
      <c r="H114" s="33" t="e">
        <f>SUM(G114/#REF!*100)</f>
        <v>#REF!</v>
      </c>
      <c r="I114" s="26">
        <v>0</v>
      </c>
    </row>
    <row r="115" ht="18.6" customHeight="1" spans="1:9">
      <c r="A115" s="34">
        <v>31</v>
      </c>
      <c r="B115" s="35"/>
      <c r="C115" s="36"/>
      <c r="D115" s="36" t="s">
        <v>65</v>
      </c>
      <c r="E115" s="37">
        <f>SUM(E116+E120+E122)</f>
        <v>442200</v>
      </c>
      <c r="F115" s="37">
        <f t="shared" ref="F115" si="39">SUM(F116+F125+F129+F135+F145)</f>
        <v>0</v>
      </c>
      <c r="G115" s="37">
        <f>SUM(G116+G120+G122)</f>
        <v>621298.56</v>
      </c>
      <c r="H115" s="38" t="e">
        <f>SUM(G115/#REF!*100)</f>
        <v>#REF!</v>
      </c>
      <c r="I115" s="26">
        <v>0</v>
      </c>
    </row>
    <row r="116" ht="18.6" customHeight="1" spans="1:9">
      <c r="A116" s="39">
        <v>311</v>
      </c>
      <c r="B116" s="40"/>
      <c r="C116" s="41"/>
      <c r="D116" s="41" t="s">
        <v>196</v>
      </c>
      <c r="E116" s="42">
        <v>358600</v>
      </c>
      <c r="F116" s="42">
        <f t="shared" ref="E116:G116" si="40">SUM(F117:F119)</f>
        <v>0</v>
      </c>
      <c r="G116" s="42">
        <v>515682.5</v>
      </c>
      <c r="H116" s="43" t="e">
        <f>SUM(G116/#REF!*100)</f>
        <v>#REF!</v>
      </c>
      <c r="I116" s="26">
        <v>0</v>
      </c>
    </row>
    <row r="117" ht="18.6" customHeight="1" spans="1:9">
      <c r="A117" s="44">
        <v>3111</v>
      </c>
      <c r="B117" s="45"/>
      <c r="C117" s="46"/>
      <c r="D117" s="46" t="s">
        <v>67</v>
      </c>
      <c r="E117" s="47">
        <v>0</v>
      </c>
      <c r="F117" s="47"/>
      <c r="G117" s="47">
        <v>0</v>
      </c>
      <c r="H117" s="13" t="e">
        <f>SUM(G117/#REF!*100)</f>
        <v>#REF!</v>
      </c>
      <c r="I117" s="26">
        <v>0</v>
      </c>
    </row>
    <row r="118" ht="18.6" customHeight="1" spans="1:9">
      <c r="A118" s="44">
        <v>3112</v>
      </c>
      <c r="B118" s="45"/>
      <c r="C118" s="46"/>
      <c r="D118" s="46" t="s">
        <v>68</v>
      </c>
      <c r="E118" s="47"/>
      <c r="F118" s="47"/>
      <c r="G118" s="47"/>
      <c r="H118" s="13">
        <v>0</v>
      </c>
      <c r="I118" s="26">
        <v>0</v>
      </c>
    </row>
    <row r="119" ht="18.6" customHeight="1" spans="1:9">
      <c r="A119" s="44">
        <v>3113</v>
      </c>
      <c r="B119" s="45"/>
      <c r="C119" s="46"/>
      <c r="D119" s="46" t="s">
        <v>69</v>
      </c>
      <c r="E119" s="47"/>
      <c r="F119" s="47"/>
      <c r="G119" s="47"/>
      <c r="H119" s="13">
        <v>0</v>
      </c>
      <c r="I119" s="26">
        <v>0</v>
      </c>
    </row>
    <row r="120" ht="18.6" customHeight="1" spans="1:9">
      <c r="A120" s="39">
        <v>312</v>
      </c>
      <c r="B120" s="40"/>
      <c r="C120" s="41"/>
      <c r="D120" s="41" t="s">
        <v>70</v>
      </c>
      <c r="E120" s="42">
        <f t="shared" ref="E120:G120" si="41">SUM(E121)</f>
        <v>18000</v>
      </c>
      <c r="F120" s="42">
        <f t="shared" si="41"/>
        <v>0</v>
      </c>
      <c r="G120" s="42">
        <f t="shared" si="41"/>
        <v>19949.76</v>
      </c>
      <c r="H120" s="43" t="e">
        <f>SUM(G120/#REF!*100)</f>
        <v>#REF!</v>
      </c>
      <c r="I120" s="26">
        <v>0</v>
      </c>
    </row>
    <row r="121" ht="18.6" customHeight="1" spans="1:9">
      <c r="A121" s="44">
        <v>3121</v>
      </c>
      <c r="B121" s="45"/>
      <c r="C121" s="46"/>
      <c r="D121" s="46" t="s">
        <v>70</v>
      </c>
      <c r="E121" s="47">
        <v>18000</v>
      </c>
      <c r="F121" s="47"/>
      <c r="G121" s="47">
        <v>19949.76</v>
      </c>
      <c r="H121" s="13" t="e">
        <f>SUM(G121/#REF!*100)</f>
        <v>#REF!</v>
      </c>
      <c r="I121" s="26">
        <v>0</v>
      </c>
    </row>
    <row r="122" ht="18.6" customHeight="1" spans="1:9">
      <c r="A122" s="39">
        <v>313</v>
      </c>
      <c r="B122" s="40"/>
      <c r="C122" s="41"/>
      <c r="D122" s="41" t="s">
        <v>71</v>
      </c>
      <c r="E122" s="42">
        <f t="shared" ref="E122:G122" si="42">SUM(E123)</f>
        <v>65600</v>
      </c>
      <c r="F122" s="42">
        <f t="shared" si="42"/>
        <v>0</v>
      </c>
      <c r="G122" s="42">
        <f t="shared" si="42"/>
        <v>85666.3</v>
      </c>
      <c r="H122" s="43" t="e">
        <f>SUM(G122/#REF!*100)</f>
        <v>#REF!</v>
      </c>
      <c r="I122" s="26">
        <v>0</v>
      </c>
    </row>
    <row r="123" ht="29.45" customHeight="1" spans="1:9">
      <c r="A123" s="44">
        <v>3132</v>
      </c>
      <c r="B123" s="45"/>
      <c r="C123" s="46"/>
      <c r="D123" s="46" t="s">
        <v>197</v>
      </c>
      <c r="E123" s="47">
        <v>65600</v>
      </c>
      <c r="F123" s="47"/>
      <c r="G123" s="47">
        <v>85666.3</v>
      </c>
      <c r="H123" s="13" t="e">
        <f>SUM(G123/#REF!*100)</f>
        <v>#REF!</v>
      </c>
      <c r="I123" s="26">
        <v>0</v>
      </c>
    </row>
    <row r="124" ht="18.6" customHeight="1" spans="1:9">
      <c r="A124" s="34">
        <v>32</v>
      </c>
      <c r="B124" s="35"/>
      <c r="C124" s="36"/>
      <c r="D124" s="36" t="s">
        <v>74</v>
      </c>
      <c r="E124" s="37">
        <f>SUM(E125+E129+E135)</f>
        <v>10350</v>
      </c>
      <c r="F124" s="37">
        <f t="shared" ref="F124" si="43">SUM(F125+F129+F135+F142+F145)</f>
        <v>0</v>
      </c>
      <c r="G124" s="37">
        <f>SUM(G125+G129+G135)</f>
        <v>40082.28</v>
      </c>
      <c r="H124" s="38" t="e">
        <f>SUM(G124/#REF!*100)</f>
        <v>#REF!</v>
      </c>
      <c r="I124" s="26">
        <v>0</v>
      </c>
    </row>
    <row r="125" ht="21.6" customHeight="1" spans="1:9">
      <c r="A125" s="39">
        <v>321</v>
      </c>
      <c r="B125" s="40"/>
      <c r="C125" s="41"/>
      <c r="D125" s="41" t="s">
        <v>75</v>
      </c>
      <c r="E125" s="42">
        <v>9350</v>
      </c>
      <c r="F125" s="42">
        <f t="shared" ref="F125:G125" si="44">SUM(F126:F128)</f>
        <v>0</v>
      </c>
      <c r="G125" s="42">
        <f t="shared" si="44"/>
        <v>10169.93</v>
      </c>
      <c r="H125" s="43" t="e">
        <f>SUM(G125/#REF!*100)</f>
        <v>#REF!</v>
      </c>
      <c r="I125" s="26">
        <v>0</v>
      </c>
    </row>
    <row r="126" ht="21" customHeight="1" spans="1:9">
      <c r="A126" s="44">
        <v>3211</v>
      </c>
      <c r="B126" s="45"/>
      <c r="C126" s="46"/>
      <c r="D126" s="46" t="s">
        <v>76</v>
      </c>
      <c r="E126" s="47"/>
      <c r="F126" s="47"/>
      <c r="G126" s="47">
        <v>146.66</v>
      </c>
      <c r="H126" s="13">
        <v>0</v>
      </c>
      <c r="I126" s="26">
        <v>0</v>
      </c>
    </row>
    <row r="127" ht="24.6" customHeight="1" spans="1:9">
      <c r="A127" s="44">
        <v>3212</v>
      </c>
      <c r="B127" s="45"/>
      <c r="C127" s="46"/>
      <c r="D127" s="46" t="s">
        <v>198</v>
      </c>
      <c r="E127" s="47">
        <v>0</v>
      </c>
      <c r="F127" s="47"/>
      <c r="G127" s="47">
        <v>9698.1</v>
      </c>
      <c r="H127" s="13">
        <v>0</v>
      </c>
      <c r="I127" s="26">
        <v>0</v>
      </c>
    </row>
    <row r="128" ht="21" customHeight="1" spans="1:9">
      <c r="A128" s="44">
        <v>3213</v>
      </c>
      <c r="B128" s="113"/>
      <c r="C128" s="114"/>
      <c r="D128" s="92" t="s">
        <v>225</v>
      </c>
      <c r="E128" s="47"/>
      <c r="F128" s="47"/>
      <c r="G128" s="47">
        <v>325.17</v>
      </c>
      <c r="H128" s="13">
        <v>0</v>
      </c>
      <c r="I128" s="26">
        <v>0</v>
      </c>
    </row>
    <row r="129" ht="19.9" customHeight="1" spans="1:9">
      <c r="A129" s="39">
        <v>322</v>
      </c>
      <c r="B129" s="115"/>
      <c r="C129" s="116"/>
      <c r="D129" s="117" t="s">
        <v>80</v>
      </c>
      <c r="E129" s="118">
        <f t="shared" ref="E129:F129" si="45">SUM(E130+E131)</f>
        <v>0</v>
      </c>
      <c r="F129" s="118">
        <f t="shared" si="45"/>
        <v>0</v>
      </c>
      <c r="G129" s="118">
        <f>SUM(G130:G134)</f>
        <v>25498.46</v>
      </c>
      <c r="H129" s="43" t="e">
        <f>SUM(G129/#REF!*100)</f>
        <v>#REF!</v>
      </c>
      <c r="I129" s="26">
        <v>0</v>
      </c>
    </row>
    <row r="130" ht="26.45" customHeight="1" spans="1:9">
      <c r="A130" s="44">
        <v>3221</v>
      </c>
      <c r="B130" s="113"/>
      <c r="C130" s="114"/>
      <c r="D130" s="92" t="s">
        <v>213</v>
      </c>
      <c r="E130" s="47"/>
      <c r="F130" s="47"/>
      <c r="G130" s="47">
        <v>760.78</v>
      </c>
      <c r="H130" s="13">
        <v>0</v>
      </c>
      <c r="I130" s="26">
        <v>0</v>
      </c>
    </row>
    <row r="131" ht="19.15" customHeight="1" spans="1:9">
      <c r="A131" s="44">
        <v>3222</v>
      </c>
      <c r="B131" s="113"/>
      <c r="C131" s="114"/>
      <c r="D131" s="92" t="s">
        <v>82</v>
      </c>
      <c r="E131" s="47"/>
      <c r="F131" s="47"/>
      <c r="G131" s="47">
        <v>23028.95</v>
      </c>
      <c r="H131" s="13">
        <v>0</v>
      </c>
      <c r="I131" s="26">
        <v>0</v>
      </c>
    </row>
    <row r="132" ht="19.15" customHeight="1" spans="1:9">
      <c r="A132" s="39">
        <v>32231</v>
      </c>
      <c r="B132" s="86"/>
      <c r="C132" s="87"/>
      <c r="D132" s="119" t="s">
        <v>83</v>
      </c>
      <c r="E132" s="42"/>
      <c r="F132" s="42"/>
      <c r="G132" s="42">
        <v>1263.77</v>
      </c>
      <c r="H132" s="43"/>
      <c r="I132" s="26"/>
    </row>
    <row r="133" ht="19.15" customHeight="1" spans="1:9">
      <c r="A133" s="39">
        <v>32242</v>
      </c>
      <c r="B133" s="86"/>
      <c r="C133" s="87"/>
      <c r="D133" s="119" t="s">
        <v>84</v>
      </c>
      <c r="E133" s="42"/>
      <c r="F133" s="42"/>
      <c r="G133" s="42">
        <v>150.65</v>
      </c>
      <c r="H133" s="43"/>
      <c r="I133" s="26"/>
    </row>
    <row r="134" ht="19.15" customHeight="1" spans="1:9">
      <c r="A134" s="39">
        <v>32251</v>
      </c>
      <c r="B134" s="86"/>
      <c r="C134" s="87"/>
      <c r="D134" s="119" t="s">
        <v>214</v>
      </c>
      <c r="E134" s="42"/>
      <c r="F134" s="42"/>
      <c r="G134" s="42">
        <v>294.31</v>
      </c>
      <c r="H134" s="43"/>
      <c r="I134" s="26"/>
    </row>
    <row r="135" ht="19.15" customHeight="1" spans="1:9">
      <c r="A135" s="39">
        <v>323</v>
      </c>
      <c r="B135" s="86"/>
      <c r="C135" s="87"/>
      <c r="D135" s="119" t="s">
        <v>87</v>
      </c>
      <c r="E135" s="42">
        <v>1000</v>
      </c>
      <c r="F135" s="42">
        <f t="shared" ref="E135:F135" si="46">SUM(F136)</f>
        <v>0</v>
      </c>
      <c r="G135" s="42">
        <f>SUM(G136:G141)</f>
        <v>4413.89</v>
      </c>
      <c r="H135" s="43" t="e">
        <f>SUM(G135/#REF!*100)</f>
        <v>#REF!</v>
      </c>
      <c r="I135" s="26">
        <v>0</v>
      </c>
    </row>
    <row r="136" ht="20.45" customHeight="1" spans="1:9">
      <c r="A136" s="44">
        <v>32319</v>
      </c>
      <c r="B136" s="113"/>
      <c r="C136" s="114"/>
      <c r="D136" s="92" t="s">
        <v>96</v>
      </c>
      <c r="E136" s="47">
        <v>0</v>
      </c>
      <c r="F136" s="47"/>
      <c r="G136" s="47">
        <v>1828.39</v>
      </c>
      <c r="H136" s="13">
        <v>0</v>
      </c>
      <c r="I136" s="26">
        <v>0</v>
      </c>
    </row>
    <row r="137" ht="26.45" customHeight="1" spans="1:9">
      <c r="A137" s="34">
        <v>32322</v>
      </c>
      <c r="B137" s="105"/>
      <c r="C137" s="106"/>
      <c r="D137" s="78" t="s">
        <v>89</v>
      </c>
      <c r="E137" s="37"/>
      <c r="F137" s="37"/>
      <c r="G137" s="37">
        <v>168.75</v>
      </c>
      <c r="H137" s="38"/>
      <c r="I137" s="26"/>
    </row>
    <row r="138" ht="26.45" customHeight="1" spans="1:9">
      <c r="A138" s="34">
        <v>32341</v>
      </c>
      <c r="B138" s="105"/>
      <c r="C138" s="106"/>
      <c r="D138" s="78" t="s">
        <v>226</v>
      </c>
      <c r="E138" s="37"/>
      <c r="F138" s="37"/>
      <c r="G138" s="37">
        <v>1521</v>
      </c>
      <c r="H138" s="38"/>
      <c r="I138" s="26"/>
    </row>
    <row r="139" ht="26.45" customHeight="1" spans="1:9">
      <c r="A139" s="34">
        <v>32353</v>
      </c>
      <c r="B139" s="105"/>
      <c r="C139" s="106"/>
      <c r="D139" s="78" t="s">
        <v>92</v>
      </c>
      <c r="E139" s="37"/>
      <c r="F139" s="37"/>
      <c r="G139" s="37">
        <v>250</v>
      </c>
      <c r="H139" s="38"/>
      <c r="I139" s="26"/>
    </row>
    <row r="140" ht="26.45" customHeight="1" spans="1:9">
      <c r="A140" s="34">
        <v>32389</v>
      </c>
      <c r="B140" s="105"/>
      <c r="C140" s="106"/>
      <c r="D140" s="78" t="s">
        <v>95</v>
      </c>
      <c r="E140" s="37"/>
      <c r="F140" s="37"/>
      <c r="G140" s="37">
        <v>371.43</v>
      </c>
      <c r="H140" s="38"/>
      <c r="I140" s="26"/>
    </row>
    <row r="141" ht="26.45" customHeight="1" spans="1:9">
      <c r="A141" s="34">
        <v>32396</v>
      </c>
      <c r="B141" s="105"/>
      <c r="C141" s="106"/>
      <c r="D141" s="78" t="s">
        <v>227</v>
      </c>
      <c r="E141" s="37"/>
      <c r="F141" s="37"/>
      <c r="G141" s="37">
        <v>274.32</v>
      </c>
      <c r="H141" s="38"/>
      <c r="I141" s="26"/>
    </row>
    <row r="142" ht="26.45" customHeight="1" spans="1:9">
      <c r="A142" s="34">
        <v>343</v>
      </c>
      <c r="B142" s="105"/>
      <c r="C142" s="106"/>
      <c r="D142" s="78" t="s">
        <v>106</v>
      </c>
      <c r="E142" s="37">
        <v>15</v>
      </c>
      <c r="F142" s="37">
        <f t="shared" ref="F142:G142" si="47">SUM(F143)</f>
        <v>0</v>
      </c>
      <c r="G142" s="37">
        <f t="shared" si="47"/>
        <v>225.35</v>
      </c>
      <c r="H142" s="38" t="e">
        <f>SUM(G142/#REF!*100)</f>
        <v>#REF!</v>
      </c>
      <c r="I142" s="26">
        <v>0</v>
      </c>
    </row>
    <row r="143" ht="26.45" customHeight="1" spans="1:9">
      <c r="A143" s="44">
        <v>343</v>
      </c>
      <c r="B143" s="113"/>
      <c r="C143" s="114"/>
      <c r="D143" s="92" t="s">
        <v>106</v>
      </c>
      <c r="E143" s="47">
        <v>15</v>
      </c>
      <c r="F143" s="47"/>
      <c r="G143" s="47">
        <v>225.35</v>
      </c>
      <c r="H143" s="13" t="e">
        <f>SUM(G143/#REF!*100)</f>
        <v>#REF!</v>
      </c>
      <c r="I143" s="26">
        <v>0</v>
      </c>
    </row>
    <row r="144" ht="39" customHeight="1" spans="1:9">
      <c r="A144" s="120">
        <v>37</v>
      </c>
      <c r="B144" s="121"/>
      <c r="C144" s="122"/>
      <c r="D144" s="31" t="s">
        <v>111</v>
      </c>
      <c r="E144" s="32">
        <f t="shared" ref="E144:G145" si="48">SUM(E145)</f>
        <v>0</v>
      </c>
      <c r="F144" s="32">
        <f t="shared" si="48"/>
        <v>0</v>
      </c>
      <c r="G144" s="32">
        <f t="shared" si="48"/>
        <v>0</v>
      </c>
      <c r="H144" s="33">
        <v>0</v>
      </c>
      <c r="I144" s="26">
        <v>0</v>
      </c>
    </row>
    <row r="145" ht="25.5" spans="1:9">
      <c r="A145" s="34">
        <v>372</v>
      </c>
      <c r="B145" s="105"/>
      <c r="C145" s="106"/>
      <c r="D145" s="36" t="s">
        <v>228</v>
      </c>
      <c r="E145" s="37">
        <f t="shared" si="48"/>
        <v>0</v>
      </c>
      <c r="F145" s="37">
        <f t="shared" si="48"/>
        <v>0</v>
      </c>
      <c r="G145" s="37">
        <f t="shared" si="48"/>
        <v>0</v>
      </c>
      <c r="H145" s="33">
        <v>0</v>
      </c>
      <c r="I145" s="26">
        <v>0</v>
      </c>
    </row>
    <row r="146" ht="25.5" spans="1:9">
      <c r="A146" s="70">
        <v>3722</v>
      </c>
      <c r="B146" s="111"/>
      <c r="C146" s="112"/>
      <c r="D146" s="46" t="s">
        <v>113</v>
      </c>
      <c r="E146" s="47"/>
      <c r="F146" s="47"/>
      <c r="G146" s="47"/>
      <c r="H146" s="33">
        <v>0</v>
      </c>
      <c r="I146" s="26">
        <v>0</v>
      </c>
    </row>
    <row r="147" ht="25.5" spans="1:9">
      <c r="A147" s="123">
        <v>4</v>
      </c>
      <c r="B147" s="124"/>
      <c r="C147" s="125"/>
      <c r="D147" s="126" t="s">
        <v>116</v>
      </c>
      <c r="E147" s="32">
        <f t="shared" ref="E147:G147" si="49">SUM(E148+E151)</f>
        <v>0</v>
      </c>
      <c r="F147" s="32">
        <f t="shared" si="49"/>
        <v>0</v>
      </c>
      <c r="G147" s="32">
        <f t="shared" si="49"/>
        <v>0</v>
      </c>
      <c r="H147" s="33">
        <v>0</v>
      </c>
      <c r="I147" s="26">
        <v>0</v>
      </c>
    </row>
    <row r="148" ht="25.5" spans="1:9">
      <c r="A148" s="104">
        <v>42</v>
      </c>
      <c r="B148" s="105"/>
      <c r="C148" s="106"/>
      <c r="D148" s="127" t="s">
        <v>117</v>
      </c>
      <c r="E148" s="37">
        <f t="shared" ref="E148:G148" si="50">SUM(E149+E151)</f>
        <v>0</v>
      </c>
      <c r="F148" s="37">
        <f t="shared" si="50"/>
        <v>0</v>
      </c>
      <c r="G148" s="37">
        <f t="shared" si="50"/>
        <v>0</v>
      </c>
      <c r="H148" s="33">
        <v>0</v>
      </c>
      <c r="I148" s="26">
        <v>0</v>
      </c>
    </row>
    <row r="149" spans="1:9">
      <c r="A149" s="107">
        <v>422</v>
      </c>
      <c r="B149" s="108"/>
      <c r="C149" s="109"/>
      <c r="D149" s="128" t="s">
        <v>229</v>
      </c>
      <c r="E149" s="42">
        <f t="shared" ref="E149:G149" si="51">SUM(E150)</f>
        <v>0</v>
      </c>
      <c r="F149" s="42">
        <f t="shared" si="51"/>
        <v>0</v>
      </c>
      <c r="G149" s="42">
        <f t="shared" si="51"/>
        <v>0</v>
      </c>
      <c r="H149" s="33">
        <v>0</v>
      </c>
      <c r="I149" s="26">
        <v>0</v>
      </c>
    </row>
    <row r="150" spans="1:9">
      <c r="A150" s="110">
        <v>4221</v>
      </c>
      <c r="B150" s="111"/>
      <c r="C150" s="112"/>
      <c r="D150" s="129" t="s">
        <v>120</v>
      </c>
      <c r="E150" s="47"/>
      <c r="F150" s="47"/>
      <c r="G150" s="47"/>
      <c r="H150" s="33">
        <v>0</v>
      </c>
      <c r="I150" s="26">
        <v>0</v>
      </c>
    </row>
    <row r="151" ht="25.5" spans="1:9">
      <c r="A151" s="107">
        <v>424</v>
      </c>
      <c r="B151" s="108"/>
      <c r="C151" s="109"/>
      <c r="D151" s="128" t="s">
        <v>126</v>
      </c>
      <c r="E151" s="42">
        <f t="shared" ref="E151:G151" si="52">SUM(E152)</f>
        <v>0</v>
      </c>
      <c r="F151" s="42">
        <f t="shared" si="52"/>
        <v>0</v>
      </c>
      <c r="G151" s="42">
        <f t="shared" si="52"/>
        <v>0</v>
      </c>
      <c r="H151" s="33">
        <v>0</v>
      </c>
      <c r="I151" s="26">
        <v>0</v>
      </c>
    </row>
    <row r="152" spans="1:9">
      <c r="A152" s="110">
        <v>4241</v>
      </c>
      <c r="B152" s="111"/>
      <c r="C152" s="112"/>
      <c r="D152" s="129" t="s">
        <v>127</v>
      </c>
      <c r="E152" s="47"/>
      <c r="F152" s="47"/>
      <c r="G152" s="47"/>
      <c r="H152" s="33">
        <v>0</v>
      </c>
      <c r="I152" s="26">
        <v>0</v>
      </c>
    </row>
    <row r="153" ht="25.5" spans="1:9">
      <c r="A153" s="76" t="s">
        <v>230</v>
      </c>
      <c r="B153" s="76"/>
      <c r="C153" s="76"/>
      <c r="D153" s="76" t="s">
        <v>231</v>
      </c>
      <c r="E153" s="28">
        <f t="shared" ref="E153:G153" si="53">SUM(E154+E165)</f>
        <v>3249.44</v>
      </c>
      <c r="F153" s="28">
        <f t="shared" si="53"/>
        <v>0</v>
      </c>
      <c r="G153" s="28">
        <f t="shared" si="53"/>
        <v>521.28</v>
      </c>
      <c r="H153" s="33">
        <v>0</v>
      </c>
      <c r="I153" s="26">
        <v>0</v>
      </c>
    </row>
    <row r="154" spans="1:9">
      <c r="A154" s="130">
        <v>3</v>
      </c>
      <c r="B154" s="53"/>
      <c r="C154" s="54"/>
      <c r="D154" s="54" t="s">
        <v>64</v>
      </c>
      <c r="E154" s="32">
        <f t="shared" ref="E154:G154" si="54">SUM(E155)</f>
        <v>3249.44</v>
      </c>
      <c r="F154" s="32">
        <f t="shared" si="54"/>
        <v>0</v>
      </c>
      <c r="G154" s="32">
        <f t="shared" si="54"/>
        <v>521.28</v>
      </c>
      <c r="H154" s="33">
        <v>0</v>
      </c>
      <c r="I154" s="26">
        <v>0</v>
      </c>
    </row>
    <row r="155" spans="1:9">
      <c r="A155" s="34">
        <v>32</v>
      </c>
      <c r="B155" s="35"/>
      <c r="C155" s="36"/>
      <c r="D155" s="36" t="s">
        <v>74</v>
      </c>
      <c r="E155" s="37">
        <f t="shared" ref="E155:G155" si="55">SUM(E156+E160+E163)</f>
        <v>3249.44</v>
      </c>
      <c r="F155" s="37">
        <f t="shared" si="55"/>
        <v>0</v>
      </c>
      <c r="G155" s="37">
        <f t="shared" si="55"/>
        <v>521.28</v>
      </c>
      <c r="H155" s="33">
        <v>0</v>
      </c>
      <c r="I155" s="26">
        <v>0</v>
      </c>
    </row>
    <row r="156" spans="1:9">
      <c r="A156" s="39">
        <v>321</v>
      </c>
      <c r="B156" s="40"/>
      <c r="C156" s="41"/>
      <c r="D156" s="41" t="s">
        <v>75</v>
      </c>
      <c r="E156" s="42">
        <f t="shared" ref="E156:G156" si="56">SUM(E157:E159)</f>
        <v>0</v>
      </c>
      <c r="F156" s="42">
        <f t="shared" si="56"/>
        <v>0</v>
      </c>
      <c r="G156" s="42">
        <f t="shared" si="56"/>
        <v>0</v>
      </c>
      <c r="H156" s="33">
        <v>0</v>
      </c>
      <c r="I156" s="26">
        <v>0</v>
      </c>
    </row>
    <row r="157" spans="1:9">
      <c r="A157" s="44">
        <v>3211</v>
      </c>
      <c r="B157" s="45"/>
      <c r="C157" s="46"/>
      <c r="D157" s="46" t="s">
        <v>76</v>
      </c>
      <c r="E157" s="47"/>
      <c r="F157" s="47"/>
      <c r="G157" s="47"/>
      <c r="H157" s="33">
        <v>0</v>
      </c>
      <c r="I157" s="26">
        <v>0</v>
      </c>
    </row>
    <row r="158" ht="25.5" spans="1:9">
      <c r="A158" s="44">
        <v>3212</v>
      </c>
      <c r="B158" s="45"/>
      <c r="C158" s="46"/>
      <c r="D158" s="46" t="s">
        <v>198</v>
      </c>
      <c r="E158" s="47"/>
      <c r="F158" s="47"/>
      <c r="G158" s="47"/>
      <c r="H158" s="33">
        <v>0</v>
      </c>
      <c r="I158" s="26">
        <v>0</v>
      </c>
    </row>
    <row r="159" spans="1:9">
      <c r="A159" s="44">
        <v>3213</v>
      </c>
      <c r="B159" s="113"/>
      <c r="C159" s="114"/>
      <c r="D159" s="92" t="s">
        <v>225</v>
      </c>
      <c r="E159" s="47"/>
      <c r="F159" s="47"/>
      <c r="G159" s="47"/>
      <c r="H159" s="33">
        <v>0</v>
      </c>
      <c r="I159" s="26">
        <v>0</v>
      </c>
    </row>
    <row r="160" spans="1:9">
      <c r="A160" s="39">
        <v>322</v>
      </c>
      <c r="B160" s="115"/>
      <c r="C160" s="116"/>
      <c r="D160" s="117" t="s">
        <v>80</v>
      </c>
      <c r="E160" s="118">
        <f t="shared" ref="E160:G160" si="57">SUM(E161+E162)</f>
        <v>0</v>
      </c>
      <c r="F160" s="118">
        <f t="shared" si="57"/>
        <v>0</v>
      </c>
      <c r="G160" s="118">
        <f t="shared" si="57"/>
        <v>0</v>
      </c>
      <c r="H160" s="33">
        <v>0</v>
      </c>
      <c r="I160" s="26">
        <v>0</v>
      </c>
    </row>
    <row r="161" ht="23.45" customHeight="1" spans="1:9">
      <c r="A161" s="44">
        <v>3221</v>
      </c>
      <c r="B161" s="113"/>
      <c r="C161" s="114"/>
      <c r="D161" s="92" t="s">
        <v>213</v>
      </c>
      <c r="E161" s="47"/>
      <c r="F161" s="47"/>
      <c r="G161" s="47"/>
      <c r="H161" s="33">
        <v>0</v>
      </c>
      <c r="I161" s="26">
        <v>0</v>
      </c>
    </row>
    <row r="162" spans="1:9">
      <c r="A162" s="44">
        <v>3222</v>
      </c>
      <c r="B162" s="113"/>
      <c r="C162" s="114"/>
      <c r="D162" s="92" t="s">
        <v>82</v>
      </c>
      <c r="E162" s="47"/>
      <c r="F162" s="47"/>
      <c r="G162" s="47"/>
      <c r="H162" s="33">
        <v>0</v>
      </c>
      <c r="I162" s="26">
        <v>0</v>
      </c>
    </row>
    <row r="163" spans="1:9">
      <c r="A163" s="39">
        <v>323</v>
      </c>
      <c r="B163" s="86"/>
      <c r="C163" s="87"/>
      <c r="D163" s="119" t="s">
        <v>87</v>
      </c>
      <c r="E163" s="42">
        <v>3249.44</v>
      </c>
      <c r="F163" s="42">
        <f t="shared" ref="F163:G163" si="58">SUM(F164)</f>
        <v>0</v>
      </c>
      <c r="G163" s="42">
        <f t="shared" si="58"/>
        <v>521.28</v>
      </c>
      <c r="H163" s="33">
        <v>0</v>
      </c>
      <c r="I163" s="26">
        <v>0</v>
      </c>
    </row>
    <row r="164" ht="16.9" customHeight="1" spans="1:9">
      <c r="A164" s="44">
        <v>922210</v>
      </c>
      <c r="B164" s="113"/>
      <c r="C164" s="114"/>
      <c r="D164" s="92" t="s">
        <v>232</v>
      </c>
      <c r="E164" s="47">
        <v>0</v>
      </c>
      <c r="F164" s="47"/>
      <c r="G164" s="47">
        <v>521.28</v>
      </c>
      <c r="H164" s="33">
        <v>0</v>
      </c>
      <c r="I164" s="26">
        <v>0</v>
      </c>
    </row>
    <row r="165" ht="24.6" customHeight="1" spans="1:9">
      <c r="A165" s="123">
        <v>4</v>
      </c>
      <c r="B165" s="124"/>
      <c r="C165" s="125"/>
      <c r="D165" s="126" t="s">
        <v>116</v>
      </c>
      <c r="E165" s="32">
        <f t="shared" ref="E165:G165" si="59">SUM(E166+E169)</f>
        <v>0</v>
      </c>
      <c r="F165" s="32">
        <f t="shared" si="59"/>
        <v>0</v>
      </c>
      <c r="G165" s="32">
        <f t="shared" si="59"/>
        <v>0</v>
      </c>
      <c r="H165" s="33">
        <v>0</v>
      </c>
      <c r="I165" s="26">
        <v>0</v>
      </c>
    </row>
    <row r="166" ht="25.9" customHeight="1" spans="1:9">
      <c r="A166" s="104">
        <v>42</v>
      </c>
      <c r="B166" s="105"/>
      <c r="C166" s="106"/>
      <c r="D166" s="127" t="s">
        <v>117</v>
      </c>
      <c r="E166" s="37">
        <f t="shared" ref="E166:G166" si="60">SUM(E167+E169)</f>
        <v>0</v>
      </c>
      <c r="F166" s="37">
        <f t="shared" si="60"/>
        <v>0</v>
      </c>
      <c r="G166" s="37">
        <f t="shared" si="60"/>
        <v>0</v>
      </c>
      <c r="H166" s="33">
        <v>0</v>
      </c>
      <c r="I166" s="26">
        <v>0</v>
      </c>
    </row>
    <row r="167" ht="16.9" customHeight="1" spans="1:9">
      <c r="A167" s="107">
        <v>422</v>
      </c>
      <c r="B167" s="108"/>
      <c r="C167" s="109"/>
      <c r="D167" s="128" t="s">
        <v>229</v>
      </c>
      <c r="E167" s="42">
        <f t="shared" ref="E167:G167" si="61">SUM(E168)</f>
        <v>0</v>
      </c>
      <c r="F167" s="42">
        <f t="shared" si="61"/>
        <v>0</v>
      </c>
      <c r="G167" s="42">
        <f t="shared" si="61"/>
        <v>0</v>
      </c>
      <c r="H167" s="33">
        <v>0</v>
      </c>
      <c r="I167" s="26">
        <v>0</v>
      </c>
    </row>
    <row r="168" ht="16.9" customHeight="1" spans="1:9">
      <c r="A168" s="110">
        <v>4221</v>
      </c>
      <c r="B168" s="111"/>
      <c r="C168" s="112"/>
      <c r="D168" s="129" t="s">
        <v>120</v>
      </c>
      <c r="E168" s="47"/>
      <c r="F168" s="47"/>
      <c r="G168" s="47"/>
      <c r="H168" s="33">
        <v>0</v>
      </c>
      <c r="I168" s="26">
        <v>0</v>
      </c>
    </row>
    <row r="169" ht="26.45" customHeight="1" spans="1:9">
      <c r="A169" s="107">
        <v>424</v>
      </c>
      <c r="B169" s="108"/>
      <c r="C169" s="109"/>
      <c r="D169" s="128" t="s">
        <v>126</v>
      </c>
      <c r="E169" s="42">
        <f t="shared" ref="E169:G169" si="62">SUM(E170)</f>
        <v>0</v>
      </c>
      <c r="F169" s="42">
        <f t="shared" si="62"/>
        <v>0</v>
      </c>
      <c r="G169" s="42">
        <f t="shared" si="62"/>
        <v>0</v>
      </c>
      <c r="H169" s="33">
        <v>0</v>
      </c>
      <c r="I169" s="26">
        <v>0</v>
      </c>
    </row>
    <row r="170" ht="16.9" customHeight="1" spans="1:9">
      <c r="A170" s="110">
        <v>4241</v>
      </c>
      <c r="B170" s="111"/>
      <c r="C170" s="112"/>
      <c r="D170" s="129" t="s">
        <v>127</v>
      </c>
      <c r="E170" s="47"/>
      <c r="F170" s="47"/>
      <c r="G170" s="47"/>
      <c r="H170" s="13">
        <v>0</v>
      </c>
      <c r="I170" s="26">
        <v>0</v>
      </c>
    </row>
    <row r="171" ht="25.5" spans="1:9">
      <c r="A171" s="131" t="s">
        <v>233</v>
      </c>
      <c r="B171" s="132"/>
      <c r="C171" s="133"/>
      <c r="D171" s="134" t="s">
        <v>234</v>
      </c>
      <c r="E171" s="75">
        <f t="shared" ref="E171:G175" si="63">SUM(E172)</f>
        <v>0</v>
      </c>
      <c r="F171" s="75">
        <f t="shared" si="63"/>
        <v>0</v>
      </c>
      <c r="G171" s="75">
        <f t="shared" si="63"/>
        <v>0</v>
      </c>
      <c r="H171" s="26" t="e">
        <f>SUM(G171/#REF!*100)</f>
        <v>#REF!</v>
      </c>
      <c r="I171" s="26">
        <v>0</v>
      </c>
    </row>
    <row r="172" spans="1:9">
      <c r="A172" s="135" t="s">
        <v>221</v>
      </c>
      <c r="B172" s="136"/>
      <c r="C172" s="137"/>
      <c r="D172" s="76" t="s">
        <v>222</v>
      </c>
      <c r="E172" s="28">
        <f t="shared" si="63"/>
        <v>0</v>
      </c>
      <c r="F172" s="28">
        <f t="shared" si="63"/>
        <v>0</v>
      </c>
      <c r="G172" s="28">
        <f t="shared" si="63"/>
        <v>0</v>
      </c>
      <c r="H172" s="29" t="e">
        <f>SUM(G172/#REF!*100)</f>
        <v>#REF!</v>
      </c>
      <c r="I172" s="26">
        <v>0</v>
      </c>
    </row>
    <row r="173" spans="1:9">
      <c r="A173" s="123">
        <v>3</v>
      </c>
      <c r="B173" s="124"/>
      <c r="C173" s="125"/>
      <c r="D173" s="31" t="s">
        <v>64</v>
      </c>
      <c r="E173" s="32">
        <f t="shared" si="63"/>
        <v>0</v>
      </c>
      <c r="F173" s="32">
        <f t="shared" si="63"/>
        <v>0</v>
      </c>
      <c r="G173" s="32">
        <f t="shared" si="63"/>
        <v>0</v>
      </c>
      <c r="H173" s="33" t="e">
        <f>SUM(G173/#REF!*100)</f>
        <v>#REF!</v>
      </c>
      <c r="I173" s="26">
        <v>0</v>
      </c>
    </row>
    <row r="174" spans="1:9">
      <c r="A174" s="104">
        <v>32</v>
      </c>
      <c r="B174" s="105"/>
      <c r="C174" s="106"/>
      <c r="D174" s="78" t="s">
        <v>74</v>
      </c>
      <c r="E174" s="37">
        <f t="shared" si="63"/>
        <v>0</v>
      </c>
      <c r="F174" s="37">
        <f t="shared" si="63"/>
        <v>0</v>
      </c>
      <c r="G174" s="37">
        <f t="shared" si="63"/>
        <v>0</v>
      </c>
      <c r="H174" s="38" t="e">
        <f>SUM(G174/#REF!*100)</f>
        <v>#REF!</v>
      </c>
      <c r="I174" s="26">
        <v>0</v>
      </c>
    </row>
    <row r="175" spans="1:9">
      <c r="A175" s="85">
        <v>323</v>
      </c>
      <c r="B175" s="86"/>
      <c r="C175" s="87"/>
      <c r="D175" s="119" t="s">
        <v>87</v>
      </c>
      <c r="E175" s="42">
        <f t="shared" si="63"/>
        <v>0</v>
      </c>
      <c r="F175" s="42">
        <f t="shared" si="63"/>
        <v>0</v>
      </c>
      <c r="G175" s="42">
        <f t="shared" si="63"/>
        <v>0</v>
      </c>
      <c r="H175" s="43" t="e">
        <f>SUM(G175/#REF!*100)</f>
        <v>#REF!</v>
      </c>
      <c r="I175" s="26">
        <v>0</v>
      </c>
    </row>
    <row r="176" ht="27.75" customHeight="1" spans="1:9">
      <c r="A176" s="138" t="s">
        <v>235</v>
      </c>
      <c r="B176" s="113"/>
      <c r="C176" s="114"/>
      <c r="D176" s="92" t="s">
        <v>89</v>
      </c>
      <c r="E176" s="47">
        <v>0</v>
      </c>
      <c r="F176" s="47"/>
      <c r="G176" s="47">
        <v>0</v>
      </c>
      <c r="H176" s="13" t="e">
        <f>SUM(G176/#REF!*100)</f>
        <v>#REF!</v>
      </c>
      <c r="I176" s="26">
        <v>0</v>
      </c>
    </row>
    <row r="177" ht="25.5" spans="1:9">
      <c r="A177" s="139" t="s">
        <v>236</v>
      </c>
      <c r="B177" s="140"/>
      <c r="C177" s="141"/>
      <c r="D177" s="134" t="s">
        <v>237</v>
      </c>
      <c r="E177" s="75">
        <f t="shared" ref="E177:G178" si="64">SUM(E178)</f>
        <v>0</v>
      </c>
      <c r="F177" s="75">
        <f t="shared" si="64"/>
        <v>0</v>
      </c>
      <c r="G177" s="75">
        <f t="shared" si="64"/>
        <v>0</v>
      </c>
      <c r="H177" s="26" t="e">
        <f>SUM(G177/#REF!*100)</f>
        <v>#REF!</v>
      </c>
      <c r="I177" s="26">
        <v>0</v>
      </c>
    </row>
    <row r="178" spans="1:9">
      <c r="A178" s="142" t="s">
        <v>221</v>
      </c>
      <c r="B178" s="143"/>
      <c r="C178" s="144"/>
      <c r="D178" s="145" t="s">
        <v>222</v>
      </c>
      <c r="E178" s="28">
        <f t="shared" si="64"/>
        <v>0</v>
      </c>
      <c r="F178" s="28">
        <f t="shared" si="64"/>
        <v>0</v>
      </c>
      <c r="G178" s="28">
        <f t="shared" si="64"/>
        <v>0</v>
      </c>
      <c r="H178" s="29" t="e">
        <f>SUM(G178/#REF!*100)</f>
        <v>#REF!</v>
      </c>
      <c r="I178" s="26">
        <v>0</v>
      </c>
    </row>
    <row r="179" ht="25.5" spans="1:9">
      <c r="A179" s="123">
        <v>4</v>
      </c>
      <c r="B179" s="124"/>
      <c r="C179" s="125"/>
      <c r="D179" s="126" t="s">
        <v>116</v>
      </c>
      <c r="E179" s="32">
        <f>SUM(E180)</f>
        <v>0</v>
      </c>
      <c r="F179" s="32">
        <f>SUM(F180+F181)</f>
        <v>0</v>
      </c>
      <c r="G179" s="32">
        <f>SUM(G180)</f>
        <v>0</v>
      </c>
      <c r="H179" s="33" t="e">
        <f>SUM(G179/#REF!*100)</f>
        <v>#REF!</v>
      </c>
      <c r="I179" s="26">
        <v>0</v>
      </c>
    </row>
    <row r="180" ht="25.5" spans="1:9">
      <c r="A180" s="104">
        <v>45</v>
      </c>
      <c r="B180" s="105"/>
      <c r="C180" s="106"/>
      <c r="D180" s="127" t="s">
        <v>238</v>
      </c>
      <c r="E180" s="37">
        <f t="shared" ref="E180:G181" si="65">SUM(E181)</f>
        <v>0</v>
      </c>
      <c r="F180" s="37">
        <f t="shared" si="65"/>
        <v>0</v>
      </c>
      <c r="G180" s="37">
        <f t="shared" si="65"/>
        <v>0</v>
      </c>
      <c r="H180" s="38" t="e">
        <f>SUM(G180/#REF!*100)</f>
        <v>#REF!</v>
      </c>
      <c r="I180" s="26">
        <v>0</v>
      </c>
    </row>
    <row r="181" ht="25.5" spans="1:9">
      <c r="A181" s="85">
        <v>451</v>
      </c>
      <c r="B181" s="86"/>
      <c r="C181" s="87"/>
      <c r="D181" s="128" t="s">
        <v>129</v>
      </c>
      <c r="E181" s="42">
        <f t="shared" si="65"/>
        <v>0</v>
      </c>
      <c r="F181" s="42">
        <f t="shared" si="65"/>
        <v>0</v>
      </c>
      <c r="G181" s="42">
        <f t="shared" si="65"/>
        <v>0</v>
      </c>
      <c r="H181" s="43" t="e">
        <f>SUM(G181/#REF!*100)</f>
        <v>#REF!</v>
      </c>
      <c r="I181" s="26">
        <v>0</v>
      </c>
    </row>
    <row r="182" ht="25.5" spans="1:9">
      <c r="A182" s="138">
        <v>4511</v>
      </c>
      <c r="B182" s="113"/>
      <c r="C182" s="114"/>
      <c r="D182" s="128" t="s">
        <v>129</v>
      </c>
      <c r="E182" s="47">
        <v>0</v>
      </c>
      <c r="F182" s="47"/>
      <c r="G182" s="47">
        <v>0</v>
      </c>
      <c r="H182" s="13" t="e">
        <f>SUM(G182/#REF!*100)</f>
        <v>#REF!</v>
      </c>
      <c r="I182" s="26">
        <v>0</v>
      </c>
    </row>
    <row r="183" ht="25.5" spans="1:9">
      <c r="A183" s="146" t="s">
        <v>239</v>
      </c>
      <c r="B183" s="147"/>
      <c r="C183" s="148"/>
      <c r="D183" s="149" t="s">
        <v>240</v>
      </c>
      <c r="E183" s="73">
        <f>SUM(E184+E190+E199+E205+E215+E225+E261+E288+E294+F287)</f>
        <v>40851</v>
      </c>
      <c r="F183" s="73">
        <f t="shared" ref="F183:G183" si="66">SUM(F184+F190+F199+F205+F215+F225+F261+F288+F294+F300)</f>
        <v>0</v>
      </c>
      <c r="G183" s="73">
        <f t="shared" si="66"/>
        <v>26234.21</v>
      </c>
      <c r="H183" s="23" t="e">
        <f>SUM(G183/#REF!*100)</f>
        <v>#REF!</v>
      </c>
      <c r="I183" s="26">
        <v>0</v>
      </c>
    </row>
    <row r="184" ht="25.5" spans="1:9">
      <c r="A184" s="139" t="s">
        <v>241</v>
      </c>
      <c r="B184" s="140"/>
      <c r="C184" s="141"/>
      <c r="D184" s="150" t="s">
        <v>242</v>
      </c>
      <c r="E184" s="75">
        <f>SUM(E185)</f>
        <v>7933</v>
      </c>
      <c r="F184" s="75">
        <f t="shared" ref="E184:G187" si="67">SUM(F185)</f>
        <v>0</v>
      </c>
      <c r="G184" s="75">
        <f t="shared" si="67"/>
        <v>7932.23</v>
      </c>
      <c r="H184" s="26" t="e">
        <f>SUM(G184/#REF!*100)</f>
        <v>#REF!</v>
      </c>
      <c r="I184" s="26">
        <v>0</v>
      </c>
    </row>
    <row r="185" ht="14.45" customHeight="1" spans="1:9">
      <c r="A185" s="151" t="s">
        <v>194</v>
      </c>
      <c r="B185" s="152"/>
      <c r="C185" s="153"/>
      <c r="D185" s="154" t="s">
        <v>195</v>
      </c>
      <c r="E185" s="28">
        <f t="shared" si="67"/>
        <v>7933</v>
      </c>
      <c r="F185" s="28">
        <f t="shared" si="67"/>
        <v>0</v>
      </c>
      <c r="G185" s="28">
        <f t="shared" si="67"/>
        <v>7932.23</v>
      </c>
      <c r="H185" s="29" t="e">
        <f>SUM(G185/#REF!*100)</f>
        <v>#REF!</v>
      </c>
      <c r="I185" s="26">
        <v>0</v>
      </c>
    </row>
    <row r="186" ht="14.45" customHeight="1" spans="1:9">
      <c r="A186" s="155">
        <v>3</v>
      </c>
      <c r="B186" s="124"/>
      <c r="C186" s="125"/>
      <c r="D186" s="156" t="s">
        <v>64</v>
      </c>
      <c r="E186" s="32">
        <f t="shared" si="67"/>
        <v>7933</v>
      </c>
      <c r="F186" s="32">
        <f t="shared" si="67"/>
        <v>0</v>
      </c>
      <c r="G186" s="32">
        <f t="shared" si="67"/>
        <v>7932.23</v>
      </c>
      <c r="H186" s="33" t="e">
        <f>SUM(G186/#REF!*100)</f>
        <v>#REF!</v>
      </c>
      <c r="I186" s="26">
        <v>0</v>
      </c>
    </row>
    <row r="187" ht="38.25" spans="1:9">
      <c r="A187" s="157">
        <v>37</v>
      </c>
      <c r="B187" s="158"/>
      <c r="C187" s="159"/>
      <c r="D187" s="443" t="s">
        <v>111</v>
      </c>
      <c r="E187" s="37">
        <f t="shared" si="67"/>
        <v>7933</v>
      </c>
      <c r="F187" s="37">
        <f t="shared" si="67"/>
        <v>0</v>
      </c>
      <c r="G187" s="37">
        <f t="shared" si="67"/>
        <v>7932.23</v>
      </c>
      <c r="H187" s="38" t="e">
        <f>SUM(G187/#REF!*100)</f>
        <v>#REF!</v>
      </c>
      <c r="I187" s="26">
        <v>0</v>
      </c>
    </row>
    <row r="188" ht="25.5" spans="1:9">
      <c r="A188" s="107">
        <v>372</v>
      </c>
      <c r="B188" s="108"/>
      <c r="C188" s="109"/>
      <c r="D188" s="41" t="s">
        <v>228</v>
      </c>
      <c r="E188" s="42">
        <v>7933</v>
      </c>
      <c r="F188" s="42"/>
      <c r="G188" s="42">
        <f>SUM(G189)</f>
        <v>7932.23</v>
      </c>
      <c r="H188" s="43" t="e">
        <f>SUM(G188/#REF!*100)</f>
        <v>#REF!</v>
      </c>
      <c r="I188" s="26">
        <v>0</v>
      </c>
    </row>
    <row r="189" ht="25.5" spans="1:9">
      <c r="A189" s="110">
        <v>3722</v>
      </c>
      <c r="B189" s="111"/>
      <c r="C189" s="112"/>
      <c r="D189" s="46" t="s">
        <v>243</v>
      </c>
      <c r="E189" s="47">
        <v>7933</v>
      </c>
      <c r="F189" s="47"/>
      <c r="G189" s="47">
        <v>7932.23</v>
      </c>
      <c r="H189" s="13" t="e">
        <f>SUM(G189/#REF!*100)</f>
        <v>#REF!</v>
      </c>
      <c r="I189" s="26">
        <v>0</v>
      </c>
    </row>
    <row r="190" ht="23.45" customHeight="1" spans="1:11">
      <c r="A190" s="139" t="s">
        <v>244</v>
      </c>
      <c r="B190" s="140"/>
      <c r="C190" s="141"/>
      <c r="D190" s="444" t="s">
        <v>245</v>
      </c>
      <c r="E190" s="25">
        <f t="shared" ref="E190:G192" si="68">SUM(E191)</f>
        <v>0</v>
      </c>
      <c r="F190" s="25">
        <f t="shared" si="68"/>
        <v>0</v>
      </c>
      <c r="G190" s="25">
        <f t="shared" si="68"/>
        <v>0</v>
      </c>
      <c r="H190" s="26">
        <v>0</v>
      </c>
      <c r="I190" s="26">
        <v>0</v>
      </c>
      <c r="K190" s="163"/>
    </row>
    <row r="191" spans="1:9">
      <c r="A191" s="142" t="s">
        <v>194</v>
      </c>
      <c r="B191" s="143"/>
      <c r="C191" s="144"/>
      <c r="D191" s="162" t="s">
        <v>195</v>
      </c>
      <c r="E191" s="28">
        <f t="shared" si="68"/>
        <v>0</v>
      </c>
      <c r="F191" s="28">
        <f t="shared" si="68"/>
        <v>0</v>
      </c>
      <c r="G191" s="28">
        <f t="shared" si="68"/>
        <v>0</v>
      </c>
      <c r="H191" s="26">
        <v>0</v>
      </c>
      <c r="I191" s="26">
        <v>0</v>
      </c>
    </row>
    <row r="192" customHeight="1" spans="1:9">
      <c r="A192" s="123">
        <v>3</v>
      </c>
      <c r="B192" s="124"/>
      <c r="C192" s="125"/>
      <c r="D192" s="126" t="s">
        <v>64</v>
      </c>
      <c r="E192" s="32">
        <f t="shared" si="68"/>
        <v>0</v>
      </c>
      <c r="F192" s="32">
        <f t="shared" si="68"/>
        <v>0</v>
      </c>
      <c r="G192" s="32">
        <f t="shared" si="68"/>
        <v>0</v>
      </c>
      <c r="H192" s="26">
        <v>0</v>
      </c>
      <c r="I192" s="26">
        <v>0</v>
      </c>
    </row>
    <row r="193" spans="1:9">
      <c r="A193" s="104">
        <v>32</v>
      </c>
      <c r="B193" s="105"/>
      <c r="C193" s="106"/>
      <c r="D193" s="127" t="s">
        <v>74</v>
      </c>
      <c r="E193" s="37">
        <f t="shared" ref="E193:G193" si="69">SUM(E194+E197)</f>
        <v>0</v>
      </c>
      <c r="F193" s="37">
        <f t="shared" si="69"/>
        <v>0</v>
      </c>
      <c r="G193" s="37">
        <f t="shared" si="69"/>
        <v>0</v>
      </c>
      <c r="H193" s="26">
        <v>0</v>
      </c>
      <c r="I193" s="26">
        <v>0</v>
      </c>
    </row>
    <row r="194" spans="1:9">
      <c r="A194" s="164">
        <v>323</v>
      </c>
      <c r="B194" s="165"/>
      <c r="C194" s="166"/>
      <c r="D194" s="128" t="s">
        <v>87</v>
      </c>
      <c r="E194" s="98">
        <f t="shared" ref="E194:G194" si="70">SUM(E195+E196)</f>
        <v>0</v>
      </c>
      <c r="F194" s="98">
        <f t="shared" si="70"/>
        <v>0</v>
      </c>
      <c r="G194" s="98">
        <f t="shared" si="70"/>
        <v>0</v>
      </c>
      <c r="H194" s="26">
        <v>0</v>
      </c>
      <c r="I194" s="26">
        <v>0</v>
      </c>
    </row>
    <row r="195" spans="1:9">
      <c r="A195" s="138">
        <v>3231</v>
      </c>
      <c r="B195" s="113"/>
      <c r="C195" s="114"/>
      <c r="D195" s="129" t="s">
        <v>215</v>
      </c>
      <c r="E195" s="47"/>
      <c r="F195" s="47"/>
      <c r="G195" s="47"/>
      <c r="H195" s="26">
        <v>0</v>
      </c>
      <c r="I195" s="26">
        <v>0</v>
      </c>
    </row>
    <row r="196" spans="1:9">
      <c r="A196" s="138">
        <v>3239</v>
      </c>
      <c r="B196" s="113"/>
      <c r="C196" s="114"/>
      <c r="D196" s="129" t="s">
        <v>96</v>
      </c>
      <c r="E196" s="47"/>
      <c r="F196" s="47"/>
      <c r="G196" s="47"/>
      <c r="H196" s="26">
        <v>0</v>
      </c>
      <c r="I196" s="26">
        <v>0</v>
      </c>
    </row>
    <row r="197" ht="25.5" spans="1:9">
      <c r="A197" s="85">
        <v>329</v>
      </c>
      <c r="B197" s="86"/>
      <c r="C197" s="87"/>
      <c r="D197" s="128" t="s">
        <v>98</v>
      </c>
      <c r="E197" s="42">
        <f t="shared" ref="E197:G197" si="71">SUM(E198)</f>
        <v>0</v>
      </c>
      <c r="F197" s="42">
        <f t="shared" si="71"/>
        <v>0</v>
      </c>
      <c r="G197" s="42">
        <f t="shared" si="71"/>
        <v>0</v>
      </c>
      <c r="H197" s="26">
        <v>0</v>
      </c>
      <c r="I197" s="26">
        <v>0</v>
      </c>
    </row>
    <row r="198" ht="25.5" spans="1:9">
      <c r="A198" s="138">
        <v>3299</v>
      </c>
      <c r="B198" s="113"/>
      <c r="C198" s="114"/>
      <c r="D198" s="129" t="s">
        <v>98</v>
      </c>
      <c r="E198" s="47"/>
      <c r="F198" s="47"/>
      <c r="G198" s="47"/>
      <c r="H198" s="26">
        <v>0</v>
      </c>
      <c r="I198" s="26">
        <v>0</v>
      </c>
    </row>
    <row r="199" ht="14.45" customHeight="1" spans="1:9">
      <c r="A199" s="139" t="s">
        <v>246</v>
      </c>
      <c r="B199" s="140"/>
      <c r="C199" s="141"/>
      <c r="D199" s="167" t="s">
        <v>247</v>
      </c>
      <c r="E199" s="75">
        <f t="shared" ref="E199:G201" si="72">SUM(E200)</f>
        <v>4000</v>
      </c>
      <c r="F199" s="25">
        <f t="shared" si="72"/>
        <v>0</v>
      </c>
      <c r="G199" s="75">
        <f t="shared" si="72"/>
        <v>3494.19</v>
      </c>
      <c r="H199" s="26" t="e">
        <f>SUM(G199/#REF!*100)</f>
        <v>#REF!</v>
      </c>
      <c r="I199" s="26">
        <v>0</v>
      </c>
    </row>
    <row r="200" spans="1:9">
      <c r="A200" s="168" t="s">
        <v>248</v>
      </c>
      <c r="B200" s="169"/>
      <c r="C200" s="170"/>
      <c r="D200" s="154" t="s">
        <v>195</v>
      </c>
      <c r="E200" s="28">
        <v>4000</v>
      </c>
      <c r="F200" s="28">
        <f t="shared" si="72"/>
        <v>0</v>
      </c>
      <c r="G200" s="28">
        <f>SUM(G203:G204)</f>
        <v>3494.19</v>
      </c>
      <c r="H200" s="29" t="e">
        <f>SUM(G200/#REF!*100)</f>
        <v>#REF!</v>
      </c>
      <c r="I200" s="26">
        <v>0</v>
      </c>
    </row>
    <row r="201" spans="1:9">
      <c r="A201" s="171">
        <v>3</v>
      </c>
      <c r="B201" s="121"/>
      <c r="C201" s="122"/>
      <c r="D201" s="172" t="s">
        <v>64</v>
      </c>
      <c r="E201" s="32">
        <f t="shared" si="72"/>
        <v>0</v>
      </c>
      <c r="F201" s="32">
        <f t="shared" si="72"/>
        <v>0</v>
      </c>
      <c r="G201" s="32">
        <f t="shared" si="72"/>
        <v>0</v>
      </c>
      <c r="H201" s="33" t="e">
        <f>SUM(G201/#REF!*100)</f>
        <v>#REF!</v>
      </c>
      <c r="I201" s="26">
        <v>0</v>
      </c>
    </row>
    <row r="202" spans="1:9">
      <c r="A202" s="104">
        <v>32</v>
      </c>
      <c r="B202" s="105"/>
      <c r="C202" s="106"/>
      <c r="D202" s="173" t="s">
        <v>74</v>
      </c>
      <c r="E202" s="37">
        <v>0</v>
      </c>
      <c r="F202" s="37"/>
      <c r="G202" s="37">
        <v>0</v>
      </c>
      <c r="H202" s="38" t="e">
        <f>SUM(G202/#REF!*100)</f>
        <v>#REF!</v>
      </c>
      <c r="I202" s="26">
        <v>0</v>
      </c>
    </row>
    <row r="203" spans="1:9">
      <c r="A203" s="107">
        <v>321</v>
      </c>
      <c r="B203" s="108"/>
      <c r="C203" s="109"/>
      <c r="D203" s="174" t="s">
        <v>87</v>
      </c>
      <c r="E203" s="42">
        <v>1000</v>
      </c>
      <c r="F203" s="42"/>
      <c r="G203" s="42">
        <v>937.5</v>
      </c>
      <c r="H203" s="43">
        <v>0</v>
      </c>
      <c r="I203" s="26">
        <v>0</v>
      </c>
    </row>
    <row r="204" spans="1:9">
      <c r="A204" s="110">
        <v>422</v>
      </c>
      <c r="B204" s="111"/>
      <c r="C204" s="112"/>
      <c r="D204" s="175" t="s">
        <v>229</v>
      </c>
      <c r="E204" s="47">
        <v>3000</v>
      </c>
      <c r="F204" s="47"/>
      <c r="G204" s="47">
        <v>2556.69</v>
      </c>
      <c r="H204" s="13">
        <v>0</v>
      </c>
      <c r="I204" s="26">
        <v>0</v>
      </c>
    </row>
    <row r="205" ht="25.5" spans="1:9">
      <c r="A205" s="131" t="s">
        <v>249</v>
      </c>
      <c r="B205" s="132"/>
      <c r="C205" s="133"/>
      <c r="D205" s="167" t="s">
        <v>250</v>
      </c>
      <c r="E205" s="75">
        <f>SUM(E206)</f>
        <v>0</v>
      </c>
      <c r="F205" s="25">
        <f>SUM(F206)</f>
        <v>0</v>
      </c>
      <c r="G205" s="176">
        <f>SUM(G206)</f>
        <v>0</v>
      </c>
      <c r="H205" s="13">
        <v>0</v>
      </c>
      <c r="I205" s="26">
        <v>0</v>
      </c>
    </row>
    <row r="206" ht="25.5" spans="1:9">
      <c r="A206" s="142" t="s">
        <v>223</v>
      </c>
      <c r="B206" s="143"/>
      <c r="C206" s="144"/>
      <c r="D206" s="177" t="s">
        <v>224</v>
      </c>
      <c r="E206" s="28">
        <f>SUM(E207+E211)</f>
        <v>0</v>
      </c>
      <c r="F206" s="28">
        <f>SUM(F207+F211)</f>
        <v>0</v>
      </c>
      <c r="G206" s="28">
        <f>SUM(G207+G211)</f>
        <v>0</v>
      </c>
      <c r="H206" s="13">
        <v>0</v>
      </c>
      <c r="I206" s="26">
        <v>0</v>
      </c>
    </row>
    <row r="207" spans="1:9">
      <c r="A207" s="178">
        <v>3</v>
      </c>
      <c r="B207" s="179"/>
      <c r="C207" s="180"/>
      <c r="D207" s="181" t="s">
        <v>64</v>
      </c>
      <c r="E207" s="32">
        <f>SUM(E208)</f>
        <v>0</v>
      </c>
      <c r="F207" s="32">
        <f>SUM(F208)</f>
        <v>0</v>
      </c>
      <c r="G207" s="32">
        <f>SUM(G208)</f>
        <v>0</v>
      </c>
      <c r="H207" s="13">
        <v>0</v>
      </c>
      <c r="I207" s="26">
        <v>0</v>
      </c>
    </row>
    <row r="208" ht="38.25" spans="1:9">
      <c r="A208" s="182">
        <v>37</v>
      </c>
      <c r="B208" s="183"/>
      <c r="C208" s="184"/>
      <c r="D208" s="185" t="s">
        <v>111</v>
      </c>
      <c r="E208" s="37">
        <f t="shared" ref="E208:G208" si="73">SUM(E209)</f>
        <v>0</v>
      </c>
      <c r="F208" s="37">
        <f t="shared" si="73"/>
        <v>0</v>
      </c>
      <c r="G208" s="37">
        <f t="shared" si="73"/>
        <v>0</v>
      </c>
      <c r="H208" s="13">
        <v>0</v>
      </c>
      <c r="I208" s="26">
        <v>0</v>
      </c>
    </row>
    <row r="209" ht="25.5" spans="1:9">
      <c r="A209" s="186">
        <v>372</v>
      </c>
      <c r="B209" s="187"/>
      <c r="C209" s="188"/>
      <c r="D209" s="41" t="s">
        <v>228</v>
      </c>
      <c r="E209" s="42">
        <f t="shared" ref="E209:G209" si="74">SUM(E210)</f>
        <v>0</v>
      </c>
      <c r="F209" s="42">
        <f t="shared" si="74"/>
        <v>0</v>
      </c>
      <c r="G209" s="42">
        <f t="shared" si="74"/>
        <v>0</v>
      </c>
      <c r="H209" s="13">
        <v>0</v>
      </c>
      <c r="I209" s="26">
        <v>0</v>
      </c>
    </row>
    <row r="210" ht="25.5" spans="1:9">
      <c r="A210" s="189">
        <v>3722</v>
      </c>
      <c r="B210" s="190"/>
      <c r="C210" s="191"/>
      <c r="D210" s="46" t="s">
        <v>243</v>
      </c>
      <c r="E210" s="47"/>
      <c r="F210" s="47"/>
      <c r="G210" s="47"/>
      <c r="H210" s="13">
        <v>0</v>
      </c>
      <c r="I210" s="26">
        <v>0</v>
      </c>
    </row>
    <row r="211" ht="25.5" spans="1:9">
      <c r="A211" s="178">
        <v>4</v>
      </c>
      <c r="B211" s="179"/>
      <c r="C211" s="180"/>
      <c r="D211" s="181" t="s">
        <v>116</v>
      </c>
      <c r="E211" s="32">
        <f t="shared" ref="E211:G213" si="75">SUM(E212)</f>
        <v>0</v>
      </c>
      <c r="F211" s="32">
        <f t="shared" si="75"/>
        <v>0</v>
      </c>
      <c r="G211" s="32">
        <f t="shared" si="75"/>
        <v>0</v>
      </c>
      <c r="H211" s="13">
        <v>0</v>
      </c>
      <c r="I211" s="26">
        <v>0</v>
      </c>
    </row>
    <row r="212" ht="25.5" spans="1:9">
      <c r="A212" s="182">
        <v>42</v>
      </c>
      <c r="B212" s="183"/>
      <c r="C212" s="184"/>
      <c r="D212" s="127" t="s">
        <v>117</v>
      </c>
      <c r="E212" s="37">
        <f t="shared" si="75"/>
        <v>0</v>
      </c>
      <c r="F212" s="37">
        <f t="shared" si="75"/>
        <v>0</v>
      </c>
      <c r="G212" s="37">
        <f t="shared" si="75"/>
        <v>0</v>
      </c>
      <c r="H212" s="13">
        <v>0</v>
      </c>
      <c r="I212" s="26">
        <v>0</v>
      </c>
    </row>
    <row r="213" ht="25.5" spans="1:9">
      <c r="A213" s="186">
        <v>424</v>
      </c>
      <c r="B213" s="187"/>
      <c r="C213" s="188"/>
      <c r="D213" s="128" t="s">
        <v>126</v>
      </c>
      <c r="E213" s="42">
        <f t="shared" si="75"/>
        <v>0</v>
      </c>
      <c r="F213" s="42">
        <f t="shared" si="75"/>
        <v>0</v>
      </c>
      <c r="G213" s="42">
        <f t="shared" si="75"/>
        <v>0</v>
      </c>
      <c r="H213" s="13">
        <v>0</v>
      </c>
      <c r="I213" s="26">
        <v>0</v>
      </c>
    </row>
    <row r="214" spans="1:9">
      <c r="A214" s="189">
        <v>4241</v>
      </c>
      <c r="B214" s="190"/>
      <c r="C214" s="191"/>
      <c r="D214" s="129" t="s">
        <v>127</v>
      </c>
      <c r="E214" s="47"/>
      <c r="F214" s="47"/>
      <c r="G214" s="47"/>
      <c r="H214" s="13">
        <v>0</v>
      </c>
      <c r="I214" s="26">
        <v>0</v>
      </c>
    </row>
    <row r="215" spans="1:9">
      <c r="A215" s="139" t="s">
        <v>251</v>
      </c>
      <c r="B215" s="140"/>
      <c r="C215" s="141"/>
      <c r="D215" s="167" t="s">
        <v>252</v>
      </c>
      <c r="E215" s="25">
        <f>SUM(E216)</f>
        <v>8720</v>
      </c>
      <c r="F215" s="25">
        <f>SUM(F216)</f>
        <v>0</v>
      </c>
      <c r="G215" s="75">
        <f>SUM(G216)</f>
        <v>8824.74</v>
      </c>
      <c r="H215" s="26" t="e">
        <f>SUM(G215/#REF!*100)</f>
        <v>#REF!</v>
      </c>
      <c r="I215" s="26">
        <v>0</v>
      </c>
    </row>
    <row r="216" ht="25.5" spans="1:9">
      <c r="A216" s="192" t="s">
        <v>223</v>
      </c>
      <c r="B216" s="192"/>
      <c r="C216" s="192"/>
      <c r="D216" s="177" t="s">
        <v>224</v>
      </c>
      <c r="E216" s="28">
        <f>SUM(E217+E223)</f>
        <v>8720</v>
      </c>
      <c r="F216" s="28">
        <f>SUM(F217+F221)</f>
        <v>0</v>
      </c>
      <c r="G216" s="28">
        <f>SUM(G217+G221)</f>
        <v>8824.74</v>
      </c>
      <c r="H216" s="29" t="e">
        <f>SUM(G216/#REF!*100)</f>
        <v>#REF!</v>
      </c>
      <c r="I216" s="26">
        <v>0</v>
      </c>
    </row>
    <row r="217" spans="1:9">
      <c r="A217" s="193">
        <v>3</v>
      </c>
      <c r="B217" s="193"/>
      <c r="C217" s="193"/>
      <c r="D217" s="181" t="s">
        <v>64</v>
      </c>
      <c r="E217" s="32">
        <f>SUM(E220)</f>
        <v>1720</v>
      </c>
      <c r="F217" s="32">
        <f t="shared" ref="F217" si="76">SUM(F218)</f>
        <v>0</v>
      </c>
      <c r="G217" s="32">
        <f>SUM(G220)</f>
        <v>2297.77</v>
      </c>
      <c r="H217" s="33" t="e">
        <f>SUM(G217/#REF!*100)</f>
        <v>#REF!</v>
      </c>
      <c r="I217" s="26">
        <v>0</v>
      </c>
    </row>
    <row r="218" spans="1:9">
      <c r="A218" s="194">
        <v>32</v>
      </c>
      <c r="B218" s="195"/>
      <c r="C218" s="196"/>
      <c r="D218" s="197" t="s">
        <v>74</v>
      </c>
      <c r="E218" s="37">
        <v>0</v>
      </c>
      <c r="F218" s="37">
        <f t="shared" ref="F218" si="77">SUM(I219)</f>
        <v>0</v>
      </c>
      <c r="G218" s="37">
        <v>0</v>
      </c>
      <c r="H218" s="38" t="e">
        <f>SUM(G218/#REF!*100)</f>
        <v>#REF!</v>
      </c>
      <c r="I218" s="26">
        <v>0</v>
      </c>
    </row>
    <row r="219" spans="1:9">
      <c r="A219" s="198">
        <v>322</v>
      </c>
      <c r="B219" s="199"/>
      <c r="C219" s="200"/>
      <c r="D219" s="127" t="s">
        <v>80</v>
      </c>
      <c r="E219" s="201">
        <v>0</v>
      </c>
      <c r="F219" s="201">
        <f t="shared" ref="F219:G219" si="78">SUM(F220)</f>
        <v>0</v>
      </c>
      <c r="G219" s="201">
        <f t="shared" si="78"/>
        <v>2297.77</v>
      </c>
      <c r="H219" s="43">
        <v>0</v>
      </c>
      <c r="I219" s="26">
        <v>0</v>
      </c>
    </row>
    <row r="220" ht="25.5" spans="1:9">
      <c r="A220" s="202">
        <v>329</v>
      </c>
      <c r="B220" s="203"/>
      <c r="C220" s="204"/>
      <c r="D220" s="205" t="s">
        <v>213</v>
      </c>
      <c r="E220" s="47">
        <v>1720</v>
      </c>
      <c r="F220" s="47"/>
      <c r="G220" s="47">
        <v>2297.77</v>
      </c>
      <c r="H220" s="13" t="e">
        <f>SUM(G220/#REF!*100)</f>
        <v>#REF!</v>
      </c>
      <c r="I220" s="26">
        <v>0</v>
      </c>
    </row>
    <row r="221" ht="25.5" spans="1:9">
      <c r="A221" s="178">
        <v>4</v>
      </c>
      <c r="B221" s="179"/>
      <c r="C221" s="180"/>
      <c r="D221" s="156" t="s">
        <v>116</v>
      </c>
      <c r="E221" s="32">
        <f t="shared" ref="E221:G223" si="79">SUM(E222)</f>
        <v>7000</v>
      </c>
      <c r="F221" s="32">
        <f t="shared" si="79"/>
        <v>0</v>
      </c>
      <c r="G221" s="32">
        <f t="shared" si="79"/>
        <v>6526.97</v>
      </c>
      <c r="H221" s="33" t="e">
        <f>SUM(G221/#REF!*100)</f>
        <v>#REF!</v>
      </c>
      <c r="I221" s="26">
        <v>0</v>
      </c>
    </row>
    <row r="222" ht="25.5" spans="1:9">
      <c r="A222" s="206">
        <v>42</v>
      </c>
      <c r="B222" s="207"/>
      <c r="C222" s="208"/>
      <c r="D222" s="127" t="s">
        <v>117</v>
      </c>
      <c r="E222" s="37">
        <f t="shared" si="79"/>
        <v>7000</v>
      </c>
      <c r="F222" s="37">
        <f t="shared" si="79"/>
        <v>0</v>
      </c>
      <c r="G222" s="37">
        <f t="shared" si="79"/>
        <v>6526.97</v>
      </c>
      <c r="H222" s="38" t="e">
        <f>SUM(G222/#REF!*100)</f>
        <v>#REF!</v>
      </c>
      <c r="I222" s="26">
        <v>0</v>
      </c>
    </row>
    <row r="223" spans="1:9">
      <c r="A223" s="209">
        <v>424</v>
      </c>
      <c r="B223" s="209"/>
      <c r="C223" s="209"/>
      <c r="D223" s="128" t="s">
        <v>229</v>
      </c>
      <c r="E223" s="42">
        <v>7000</v>
      </c>
      <c r="F223" s="42">
        <f t="shared" si="79"/>
        <v>0</v>
      </c>
      <c r="G223" s="42">
        <v>6526.97</v>
      </c>
      <c r="H223" s="43">
        <v>0</v>
      </c>
      <c r="I223" s="26">
        <v>0</v>
      </c>
    </row>
    <row r="224" spans="1:9">
      <c r="A224" s="189">
        <v>421</v>
      </c>
      <c r="B224" s="190"/>
      <c r="C224" s="191"/>
      <c r="D224" s="175" t="s">
        <v>120</v>
      </c>
      <c r="E224" s="47"/>
      <c r="F224" s="210"/>
      <c r="G224" s="47"/>
      <c r="H224" s="13">
        <v>0</v>
      </c>
      <c r="I224" s="26">
        <v>0</v>
      </c>
    </row>
    <row r="225" spans="1:9">
      <c r="A225" s="211" t="s">
        <v>253</v>
      </c>
      <c r="B225" s="211"/>
      <c r="C225" s="211"/>
      <c r="D225" s="167" t="s">
        <v>254</v>
      </c>
      <c r="E225" s="75">
        <f t="shared" ref="E225:G225" si="80">SUM(E226+E233+E247)</f>
        <v>0</v>
      </c>
      <c r="F225" s="75">
        <f t="shared" si="80"/>
        <v>0</v>
      </c>
      <c r="G225" s="75">
        <f t="shared" si="80"/>
        <v>3810</v>
      </c>
      <c r="H225" s="26" t="e">
        <f>SUM(G225/#REF!*100)</f>
        <v>#REF!</v>
      </c>
      <c r="I225" s="26">
        <v>0</v>
      </c>
    </row>
    <row r="226" ht="25.5" spans="1:9">
      <c r="A226" s="192" t="s">
        <v>255</v>
      </c>
      <c r="B226" s="192"/>
      <c r="C226" s="192"/>
      <c r="D226" s="177" t="s">
        <v>256</v>
      </c>
      <c r="E226" s="28">
        <f t="shared" ref="E226:G227" si="81">SUM(E227)</f>
        <v>0</v>
      </c>
      <c r="F226" s="28">
        <f t="shared" si="81"/>
        <v>0</v>
      </c>
      <c r="G226" s="28">
        <f t="shared" si="81"/>
        <v>0</v>
      </c>
      <c r="H226" s="29" t="e">
        <f>SUM(G226/#REF!*100)</f>
        <v>#REF!</v>
      </c>
      <c r="I226" s="26">
        <v>0</v>
      </c>
    </row>
    <row r="227" spans="1:9">
      <c r="A227" s="212">
        <v>3</v>
      </c>
      <c r="B227" s="212"/>
      <c r="C227" s="212"/>
      <c r="D227" s="181" t="s">
        <v>64</v>
      </c>
      <c r="E227" s="32">
        <f t="shared" si="81"/>
        <v>0</v>
      </c>
      <c r="F227" s="32">
        <f t="shared" si="81"/>
        <v>0</v>
      </c>
      <c r="G227" s="32">
        <f t="shared" si="81"/>
        <v>0</v>
      </c>
      <c r="H227" s="33" t="e">
        <f>SUM(G227/#REF!*100)</f>
        <v>#REF!</v>
      </c>
      <c r="I227" s="26">
        <v>0</v>
      </c>
    </row>
    <row r="228" spans="1:9">
      <c r="A228" s="213">
        <v>32</v>
      </c>
      <c r="B228" s="213"/>
      <c r="C228" s="213"/>
      <c r="D228" s="185" t="s">
        <v>74</v>
      </c>
      <c r="E228" s="37">
        <f t="shared" ref="E228:G228" si="82">SUM(E229+E231)</f>
        <v>0</v>
      </c>
      <c r="F228" s="37">
        <f t="shared" si="82"/>
        <v>0</v>
      </c>
      <c r="G228" s="37">
        <f t="shared" si="82"/>
        <v>0</v>
      </c>
      <c r="H228" s="38" t="e">
        <f>SUM(G228/#REF!*100)</f>
        <v>#REF!</v>
      </c>
      <c r="I228" s="26">
        <v>0</v>
      </c>
    </row>
    <row r="229" spans="1:9">
      <c r="A229" s="186">
        <v>323</v>
      </c>
      <c r="B229" s="187"/>
      <c r="C229" s="188"/>
      <c r="D229" s="214" t="s">
        <v>87</v>
      </c>
      <c r="E229" s="42">
        <f t="shared" ref="E229:G229" si="83">SUM(E230)</f>
        <v>0</v>
      </c>
      <c r="F229" s="42">
        <f t="shared" si="83"/>
        <v>0</v>
      </c>
      <c r="G229" s="42">
        <f t="shared" si="83"/>
        <v>0</v>
      </c>
      <c r="H229" s="43" t="e">
        <f>SUM(G229/#REF!*100)</f>
        <v>#REF!</v>
      </c>
      <c r="I229" s="26">
        <v>0</v>
      </c>
    </row>
    <row r="230" spans="1:9">
      <c r="A230" s="215">
        <v>3231</v>
      </c>
      <c r="B230" s="216"/>
      <c r="C230" s="217"/>
      <c r="D230" s="218" t="s">
        <v>215</v>
      </c>
      <c r="E230" s="47">
        <v>0</v>
      </c>
      <c r="F230" s="210"/>
      <c r="G230" s="47"/>
      <c r="H230" s="13" t="e">
        <f>SUM(G230/#REF!*100)</f>
        <v>#REF!</v>
      </c>
      <c r="I230" s="26">
        <v>0</v>
      </c>
    </row>
    <row r="231" ht="25.5" spans="1:9">
      <c r="A231" s="219">
        <v>329</v>
      </c>
      <c r="B231" s="220"/>
      <c r="C231" s="220"/>
      <c r="D231" s="221" t="s">
        <v>98</v>
      </c>
      <c r="E231" s="222">
        <f t="shared" ref="E231:G231" si="84">SUM(E232)</f>
        <v>0</v>
      </c>
      <c r="F231" s="222">
        <f t="shared" si="84"/>
        <v>0</v>
      </c>
      <c r="G231" s="222">
        <f t="shared" si="84"/>
        <v>0</v>
      </c>
      <c r="H231" s="43">
        <v>0</v>
      </c>
      <c r="I231" s="26">
        <v>0</v>
      </c>
    </row>
    <row r="232" ht="25.5" spans="1:9">
      <c r="A232" s="215">
        <v>3299</v>
      </c>
      <c r="B232" s="216"/>
      <c r="C232" s="217"/>
      <c r="D232" s="223" t="s">
        <v>98</v>
      </c>
      <c r="E232" s="47"/>
      <c r="F232" s="210"/>
      <c r="G232" s="47"/>
      <c r="H232" s="43">
        <v>0</v>
      </c>
      <c r="I232" s="26">
        <v>0</v>
      </c>
    </row>
    <row r="233" spans="1:9">
      <c r="A233" s="224" t="s">
        <v>257</v>
      </c>
      <c r="B233" s="224"/>
      <c r="C233" s="224"/>
      <c r="D233" s="177" t="s">
        <v>258</v>
      </c>
      <c r="E233" s="28">
        <f t="shared" ref="E233:G233" si="85">SUM(E234+E243)</f>
        <v>0</v>
      </c>
      <c r="F233" s="28">
        <f t="shared" si="85"/>
        <v>0</v>
      </c>
      <c r="G233" s="28">
        <f t="shared" si="85"/>
        <v>3810</v>
      </c>
      <c r="H233" s="43">
        <v>0</v>
      </c>
      <c r="I233" s="26">
        <v>0</v>
      </c>
    </row>
    <row r="234" spans="1:9">
      <c r="A234" s="178">
        <v>3</v>
      </c>
      <c r="B234" s="179"/>
      <c r="C234" s="180"/>
      <c r="D234" s="156" t="s">
        <v>64</v>
      </c>
      <c r="E234" s="32">
        <f t="shared" ref="E234:G234" si="86">SUM(E235)</f>
        <v>0</v>
      </c>
      <c r="F234" s="32">
        <f t="shared" si="86"/>
        <v>0</v>
      </c>
      <c r="G234" s="32">
        <f t="shared" si="86"/>
        <v>3810</v>
      </c>
      <c r="H234" s="43">
        <v>0</v>
      </c>
      <c r="I234" s="26">
        <v>0</v>
      </c>
    </row>
    <row r="235" spans="1:9">
      <c r="A235" s="182">
        <v>32</v>
      </c>
      <c r="B235" s="183"/>
      <c r="C235" s="184"/>
      <c r="D235" s="197" t="s">
        <v>74</v>
      </c>
      <c r="E235" s="37">
        <f t="shared" ref="E235:G235" si="87">SUM(E236+E238+E241)</f>
        <v>0</v>
      </c>
      <c r="F235" s="37">
        <f t="shared" si="87"/>
        <v>0</v>
      </c>
      <c r="G235" s="37">
        <f t="shared" si="87"/>
        <v>3810</v>
      </c>
      <c r="H235" s="43">
        <v>0</v>
      </c>
      <c r="I235" s="26">
        <v>0</v>
      </c>
    </row>
    <row r="236" spans="1:9">
      <c r="A236" s="186">
        <v>321</v>
      </c>
      <c r="B236" s="187"/>
      <c r="C236" s="188"/>
      <c r="D236" s="214" t="s">
        <v>75</v>
      </c>
      <c r="E236" s="42">
        <f t="shared" ref="E236:G236" si="88">SUM(E237)</f>
        <v>0</v>
      </c>
      <c r="F236" s="42">
        <f t="shared" si="88"/>
        <v>0</v>
      </c>
      <c r="G236" s="42">
        <f t="shared" si="88"/>
        <v>0</v>
      </c>
      <c r="H236" s="43">
        <v>0</v>
      </c>
      <c r="I236" s="26">
        <v>0</v>
      </c>
    </row>
    <row r="237" spans="1:9">
      <c r="A237" s="215">
        <v>3211</v>
      </c>
      <c r="B237" s="216"/>
      <c r="C237" s="217"/>
      <c r="D237" s="205" t="s">
        <v>76</v>
      </c>
      <c r="E237" s="47"/>
      <c r="F237" s="210"/>
      <c r="G237" s="47"/>
      <c r="H237" s="43">
        <v>0</v>
      </c>
      <c r="I237" s="26">
        <v>0</v>
      </c>
    </row>
    <row r="238" spans="1:9">
      <c r="A238" s="219">
        <v>322</v>
      </c>
      <c r="B238" s="220"/>
      <c r="C238" s="225"/>
      <c r="D238" s="214" t="s">
        <v>80</v>
      </c>
      <c r="E238" s="42">
        <f t="shared" ref="E238:G238" si="89">SUM(E239+E240)</f>
        <v>0</v>
      </c>
      <c r="F238" s="42">
        <f t="shared" si="89"/>
        <v>0</v>
      </c>
      <c r="G238" s="42">
        <f t="shared" si="89"/>
        <v>0</v>
      </c>
      <c r="H238" s="43">
        <v>0</v>
      </c>
      <c r="I238" s="26">
        <v>0</v>
      </c>
    </row>
    <row r="239" ht="25.5" spans="1:9">
      <c r="A239" s="215">
        <v>3221</v>
      </c>
      <c r="B239" s="216"/>
      <c r="C239" s="217"/>
      <c r="D239" s="205" t="s">
        <v>213</v>
      </c>
      <c r="E239" s="47"/>
      <c r="F239" s="210"/>
      <c r="G239" s="47"/>
      <c r="H239" s="43">
        <v>0</v>
      </c>
      <c r="I239" s="26">
        <v>0</v>
      </c>
    </row>
    <row r="240" spans="1:9">
      <c r="A240" s="215">
        <v>3225</v>
      </c>
      <c r="B240" s="216"/>
      <c r="C240" s="217"/>
      <c r="D240" s="205" t="s">
        <v>214</v>
      </c>
      <c r="E240" s="47"/>
      <c r="F240" s="210"/>
      <c r="G240" s="47"/>
      <c r="H240" s="43">
        <v>0</v>
      </c>
      <c r="I240" s="26">
        <v>0</v>
      </c>
    </row>
    <row r="241" spans="1:9">
      <c r="A241" s="219">
        <v>323</v>
      </c>
      <c r="B241" s="220"/>
      <c r="C241" s="225"/>
      <c r="D241" s="214" t="s">
        <v>87</v>
      </c>
      <c r="E241" s="42">
        <f t="shared" ref="E241:G241" si="90">SUM(E242)</f>
        <v>0</v>
      </c>
      <c r="F241" s="42">
        <f t="shared" si="90"/>
        <v>0</v>
      </c>
      <c r="G241" s="42">
        <f t="shared" si="90"/>
        <v>3810</v>
      </c>
      <c r="H241" s="43">
        <v>0</v>
      </c>
      <c r="I241" s="26">
        <v>0</v>
      </c>
    </row>
    <row r="242" spans="1:9">
      <c r="A242" s="215">
        <v>3239</v>
      </c>
      <c r="B242" s="216"/>
      <c r="C242" s="217"/>
      <c r="D242" s="205" t="s">
        <v>96</v>
      </c>
      <c r="E242" s="47"/>
      <c r="F242" s="210"/>
      <c r="G242" s="47">
        <v>3810</v>
      </c>
      <c r="H242" s="43">
        <v>0</v>
      </c>
      <c r="I242" s="26">
        <v>0</v>
      </c>
    </row>
    <row r="243" ht="25.5" spans="1:9">
      <c r="A243" s="226">
        <v>4</v>
      </c>
      <c r="B243" s="226"/>
      <c r="C243" s="226"/>
      <c r="D243" s="181" t="s">
        <v>116</v>
      </c>
      <c r="E243" s="32">
        <f t="shared" ref="E243:G245" si="91">SUM(E244)</f>
        <v>0</v>
      </c>
      <c r="F243" s="32">
        <f t="shared" si="91"/>
        <v>0</v>
      </c>
      <c r="G243" s="32">
        <f t="shared" si="91"/>
        <v>0</v>
      </c>
      <c r="H243" s="43">
        <v>0</v>
      </c>
      <c r="I243" s="26">
        <v>0</v>
      </c>
    </row>
    <row r="244" ht="25.5" spans="1:9">
      <c r="A244" s="213">
        <v>42</v>
      </c>
      <c r="B244" s="213"/>
      <c r="C244" s="213"/>
      <c r="D244" s="127" t="s">
        <v>117</v>
      </c>
      <c r="E244" s="37">
        <f t="shared" si="91"/>
        <v>0</v>
      </c>
      <c r="F244" s="37">
        <f t="shared" si="91"/>
        <v>0</v>
      </c>
      <c r="G244" s="37">
        <f t="shared" si="91"/>
        <v>0</v>
      </c>
      <c r="H244" s="43">
        <v>0</v>
      </c>
      <c r="I244" s="26">
        <v>0</v>
      </c>
    </row>
    <row r="245" spans="1:9">
      <c r="A245" s="186">
        <v>422</v>
      </c>
      <c r="B245" s="187"/>
      <c r="C245" s="188"/>
      <c r="D245" s="174" t="s">
        <v>229</v>
      </c>
      <c r="E245" s="42">
        <f t="shared" si="91"/>
        <v>0</v>
      </c>
      <c r="F245" s="42">
        <f t="shared" si="91"/>
        <v>0</v>
      </c>
      <c r="G245" s="42">
        <f t="shared" si="91"/>
        <v>0</v>
      </c>
      <c r="H245" s="43">
        <v>0</v>
      </c>
      <c r="I245" s="26">
        <v>0</v>
      </c>
    </row>
    <row r="246" spans="1:9">
      <c r="A246" s="189">
        <v>4221</v>
      </c>
      <c r="B246" s="190"/>
      <c r="C246" s="191"/>
      <c r="D246" s="175" t="s">
        <v>120</v>
      </c>
      <c r="E246" s="47"/>
      <c r="F246" s="210"/>
      <c r="G246" s="47"/>
      <c r="H246" s="43">
        <v>0</v>
      </c>
      <c r="I246" s="26">
        <v>0</v>
      </c>
    </row>
    <row r="247" ht="25.5" spans="1:9">
      <c r="A247" s="224" t="s">
        <v>259</v>
      </c>
      <c r="B247" s="224"/>
      <c r="C247" s="224"/>
      <c r="D247" s="177" t="s">
        <v>260</v>
      </c>
      <c r="E247" s="28">
        <f t="shared" ref="E247:G247" si="92">SUM(E248+E257)</f>
        <v>0</v>
      </c>
      <c r="F247" s="28">
        <f t="shared" si="92"/>
        <v>0</v>
      </c>
      <c r="G247" s="28">
        <f t="shared" si="92"/>
        <v>0</v>
      </c>
      <c r="H247" s="43">
        <v>0</v>
      </c>
      <c r="I247" s="26">
        <v>0</v>
      </c>
    </row>
    <row r="248" spans="1:9">
      <c r="A248" s="178">
        <v>3</v>
      </c>
      <c r="B248" s="179"/>
      <c r="C248" s="180"/>
      <c r="D248" s="156" t="s">
        <v>64</v>
      </c>
      <c r="E248" s="32">
        <f t="shared" ref="E248:G248" si="93">SUM(E249)</f>
        <v>0</v>
      </c>
      <c r="F248" s="32">
        <f t="shared" si="93"/>
        <v>0</v>
      </c>
      <c r="G248" s="32">
        <f t="shared" si="93"/>
        <v>0</v>
      </c>
      <c r="H248" s="43">
        <v>0</v>
      </c>
      <c r="I248" s="26">
        <v>0</v>
      </c>
    </row>
    <row r="249" spans="1:9">
      <c r="A249" s="182">
        <v>32</v>
      </c>
      <c r="B249" s="183"/>
      <c r="C249" s="184"/>
      <c r="D249" s="197" t="s">
        <v>74</v>
      </c>
      <c r="E249" s="37">
        <f t="shared" ref="E249:G249" si="94">SUM(E250+E252+E254)</f>
        <v>0</v>
      </c>
      <c r="F249" s="37">
        <f t="shared" si="94"/>
        <v>0</v>
      </c>
      <c r="G249" s="37">
        <f t="shared" si="94"/>
        <v>0</v>
      </c>
      <c r="H249" s="43">
        <v>0</v>
      </c>
      <c r="I249" s="26">
        <v>0</v>
      </c>
    </row>
    <row r="250" spans="1:9">
      <c r="A250" s="186">
        <v>321</v>
      </c>
      <c r="B250" s="187"/>
      <c r="C250" s="188"/>
      <c r="D250" s="214" t="s">
        <v>75</v>
      </c>
      <c r="E250" s="42">
        <f t="shared" ref="E250:G250" si="95">SUM(E251)</f>
        <v>0</v>
      </c>
      <c r="F250" s="42">
        <f t="shared" si="95"/>
        <v>0</v>
      </c>
      <c r="G250" s="42">
        <f t="shared" si="95"/>
        <v>0</v>
      </c>
      <c r="H250" s="43">
        <v>0</v>
      </c>
      <c r="I250" s="26">
        <v>0</v>
      </c>
    </row>
    <row r="251" spans="1:9">
      <c r="A251" s="215">
        <v>3211</v>
      </c>
      <c r="B251" s="216"/>
      <c r="C251" s="217"/>
      <c r="D251" s="205" t="s">
        <v>76</v>
      </c>
      <c r="E251" s="47"/>
      <c r="F251" s="210"/>
      <c r="G251" s="47"/>
      <c r="H251" s="13">
        <v>0</v>
      </c>
      <c r="I251" s="26">
        <v>0</v>
      </c>
    </row>
    <row r="252" spans="1:9">
      <c r="A252" s="219">
        <v>322</v>
      </c>
      <c r="B252" s="220"/>
      <c r="C252" s="225"/>
      <c r="D252" s="214" t="s">
        <v>80</v>
      </c>
      <c r="E252" s="42">
        <f t="shared" ref="E252:G252" si="96">SUM(E253+E254)</f>
        <v>0</v>
      </c>
      <c r="F252" s="42">
        <f t="shared" si="96"/>
        <v>0</v>
      </c>
      <c r="G252" s="42">
        <f t="shared" si="96"/>
        <v>0</v>
      </c>
      <c r="H252" s="43">
        <v>0</v>
      </c>
      <c r="I252" s="26">
        <v>0</v>
      </c>
    </row>
    <row r="253" ht="25.5" spans="1:9">
      <c r="A253" s="215">
        <v>3221</v>
      </c>
      <c r="B253" s="216"/>
      <c r="C253" s="217"/>
      <c r="D253" s="205" t="s">
        <v>213</v>
      </c>
      <c r="E253" s="47"/>
      <c r="F253" s="210"/>
      <c r="G253" s="47"/>
      <c r="H253" s="43">
        <v>0</v>
      </c>
      <c r="I253" s="26">
        <v>0</v>
      </c>
    </row>
    <row r="254" spans="1:9">
      <c r="A254" s="215">
        <v>3225</v>
      </c>
      <c r="B254" s="216"/>
      <c r="C254" s="217"/>
      <c r="D254" s="205" t="s">
        <v>214</v>
      </c>
      <c r="E254" s="47"/>
      <c r="F254" s="210"/>
      <c r="G254" s="47"/>
      <c r="H254" s="43">
        <v>0</v>
      </c>
      <c r="I254" s="26">
        <v>0</v>
      </c>
    </row>
    <row r="255" spans="1:9">
      <c r="A255" s="219">
        <v>323</v>
      </c>
      <c r="B255" s="220"/>
      <c r="C255" s="225"/>
      <c r="D255" s="214" t="s">
        <v>87</v>
      </c>
      <c r="E255" s="227">
        <f t="shared" ref="E255:G255" si="97">SUM(E256)</f>
        <v>0</v>
      </c>
      <c r="F255" s="227">
        <f t="shared" si="97"/>
        <v>0</v>
      </c>
      <c r="G255" s="227">
        <f t="shared" si="97"/>
        <v>0</v>
      </c>
      <c r="H255" s="43">
        <v>0</v>
      </c>
      <c r="I255" s="26">
        <v>0</v>
      </c>
    </row>
    <row r="256" spans="1:9">
      <c r="A256" s="215">
        <v>3239</v>
      </c>
      <c r="B256" s="216"/>
      <c r="C256" s="217"/>
      <c r="D256" s="205" t="s">
        <v>96</v>
      </c>
      <c r="E256" s="47"/>
      <c r="F256" s="210"/>
      <c r="G256" s="47"/>
      <c r="H256" s="43">
        <v>0</v>
      </c>
      <c r="I256" s="26">
        <v>0</v>
      </c>
    </row>
    <row r="257" ht="25.5" spans="1:9">
      <c r="A257" s="226">
        <v>4</v>
      </c>
      <c r="B257" s="226"/>
      <c r="C257" s="226"/>
      <c r="D257" s="181" t="s">
        <v>116</v>
      </c>
      <c r="E257" s="32">
        <f t="shared" ref="E257:G259" si="98">SUM(E258)</f>
        <v>0</v>
      </c>
      <c r="F257" s="32">
        <f t="shared" si="98"/>
        <v>0</v>
      </c>
      <c r="G257" s="32">
        <f t="shared" si="98"/>
        <v>0</v>
      </c>
      <c r="H257" s="43">
        <v>0</v>
      </c>
      <c r="I257" s="26">
        <v>0</v>
      </c>
    </row>
    <row r="258" ht="25.5" spans="1:9">
      <c r="A258" s="213">
        <v>42</v>
      </c>
      <c r="B258" s="213"/>
      <c r="C258" s="213"/>
      <c r="D258" s="127" t="s">
        <v>117</v>
      </c>
      <c r="E258" s="37">
        <f t="shared" si="98"/>
        <v>0</v>
      </c>
      <c r="F258" s="37">
        <f t="shared" si="98"/>
        <v>0</v>
      </c>
      <c r="G258" s="37">
        <f t="shared" si="98"/>
        <v>0</v>
      </c>
      <c r="H258" s="43">
        <v>0</v>
      </c>
      <c r="I258" s="26">
        <v>0</v>
      </c>
    </row>
    <row r="259" spans="1:9">
      <c r="A259" s="186">
        <v>422</v>
      </c>
      <c r="B259" s="187"/>
      <c r="C259" s="188"/>
      <c r="D259" s="174" t="s">
        <v>229</v>
      </c>
      <c r="E259" s="42">
        <f t="shared" si="98"/>
        <v>0</v>
      </c>
      <c r="F259" s="42">
        <f t="shared" si="98"/>
        <v>0</v>
      </c>
      <c r="G259" s="42">
        <f t="shared" si="98"/>
        <v>0</v>
      </c>
      <c r="H259" s="43">
        <v>0</v>
      </c>
      <c r="I259" s="26">
        <v>0</v>
      </c>
    </row>
    <row r="260" spans="1:9">
      <c r="A260" s="189">
        <v>4221</v>
      </c>
      <c r="B260" s="190"/>
      <c r="C260" s="191"/>
      <c r="D260" s="175" t="s">
        <v>120</v>
      </c>
      <c r="E260" s="47"/>
      <c r="F260" s="210"/>
      <c r="G260" s="47"/>
      <c r="H260" s="43">
        <v>0</v>
      </c>
      <c r="I260" s="26">
        <v>0</v>
      </c>
    </row>
    <row r="261" ht="25.5" spans="1:9">
      <c r="A261" s="211" t="s">
        <v>261</v>
      </c>
      <c r="B261" s="211"/>
      <c r="C261" s="211"/>
      <c r="D261" s="167" t="s">
        <v>262</v>
      </c>
      <c r="E261" s="25">
        <f t="shared" ref="E261:G261" si="99">SUM(E262+E275)</f>
        <v>0</v>
      </c>
      <c r="F261" s="25">
        <f t="shared" si="99"/>
        <v>0</v>
      </c>
      <c r="G261" s="25">
        <f t="shared" si="99"/>
        <v>0</v>
      </c>
      <c r="H261" s="43">
        <v>0</v>
      </c>
      <c r="I261" s="26">
        <v>0</v>
      </c>
    </row>
    <row r="262" spans="1:11">
      <c r="A262" s="192" t="s">
        <v>263</v>
      </c>
      <c r="B262" s="192"/>
      <c r="C262" s="192"/>
      <c r="D262" s="177" t="s">
        <v>264</v>
      </c>
      <c r="E262" s="28">
        <f t="shared" ref="E262:G262" si="100">SUM(E263)</f>
        <v>0</v>
      </c>
      <c r="F262" s="28">
        <f t="shared" si="100"/>
        <v>0</v>
      </c>
      <c r="G262" s="28">
        <f t="shared" si="100"/>
        <v>0</v>
      </c>
      <c r="H262" s="43">
        <v>0</v>
      </c>
      <c r="I262" s="26">
        <v>0</v>
      </c>
      <c r="K262" s="3"/>
    </row>
    <row r="263" spans="1:9">
      <c r="A263" s="178">
        <v>3</v>
      </c>
      <c r="B263" s="179"/>
      <c r="C263" s="180"/>
      <c r="D263" s="156" t="s">
        <v>64</v>
      </c>
      <c r="E263" s="32">
        <f t="shared" ref="E263:G263" si="101">SUM(E264+E272)</f>
        <v>0</v>
      </c>
      <c r="F263" s="32">
        <f t="shared" si="101"/>
        <v>0</v>
      </c>
      <c r="G263" s="32">
        <f t="shared" si="101"/>
        <v>0</v>
      </c>
      <c r="H263" s="43">
        <v>0</v>
      </c>
      <c r="I263" s="26">
        <v>0</v>
      </c>
    </row>
    <row r="264" spans="1:9">
      <c r="A264" s="182">
        <v>32</v>
      </c>
      <c r="B264" s="183"/>
      <c r="C264" s="184"/>
      <c r="D264" s="197" t="s">
        <v>74</v>
      </c>
      <c r="E264" s="37">
        <f t="shared" ref="E264:G264" si="102">SUM(E265+E267+E270)</f>
        <v>0</v>
      </c>
      <c r="F264" s="37">
        <f t="shared" si="102"/>
        <v>0</v>
      </c>
      <c r="G264" s="37">
        <f t="shared" si="102"/>
        <v>0</v>
      </c>
      <c r="H264" s="43">
        <v>0</v>
      </c>
      <c r="I264" s="26">
        <v>0</v>
      </c>
    </row>
    <row r="265" spans="1:9">
      <c r="A265" s="186">
        <v>321</v>
      </c>
      <c r="B265" s="187"/>
      <c r="C265" s="188"/>
      <c r="D265" s="214" t="s">
        <v>75</v>
      </c>
      <c r="E265" s="42">
        <f t="shared" ref="E265:G265" si="103">SUM(E266)</f>
        <v>0</v>
      </c>
      <c r="F265" s="42">
        <f t="shared" si="103"/>
        <v>0</v>
      </c>
      <c r="G265" s="42">
        <f t="shared" si="103"/>
        <v>0</v>
      </c>
      <c r="H265" s="43">
        <v>0</v>
      </c>
      <c r="I265" s="26">
        <v>0</v>
      </c>
    </row>
    <row r="266" spans="1:9">
      <c r="A266" s="215">
        <v>3211</v>
      </c>
      <c r="B266" s="216"/>
      <c r="C266" s="217"/>
      <c r="D266" s="205" t="s">
        <v>76</v>
      </c>
      <c r="E266" s="47">
        <v>0</v>
      </c>
      <c r="F266" s="210"/>
      <c r="G266" s="47"/>
      <c r="H266" s="43">
        <v>0</v>
      </c>
      <c r="I266" s="26">
        <v>0</v>
      </c>
    </row>
    <row r="267" spans="1:9">
      <c r="A267" s="219">
        <v>322</v>
      </c>
      <c r="B267" s="220"/>
      <c r="C267" s="225"/>
      <c r="D267" s="214" t="s">
        <v>80</v>
      </c>
      <c r="E267" s="42">
        <f t="shared" ref="E267:G267" si="104">SUM(E268+E269)</f>
        <v>0</v>
      </c>
      <c r="F267" s="42">
        <f t="shared" si="104"/>
        <v>0</v>
      </c>
      <c r="G267" s="42">
        <f t="shared" si="104"/>
        <v>0</v>
      </c>
      <c r="H267" s="43">
        <v>0</v>
      </c>
      <c r="I267" s="26">
        <v>0</v>
      </c>
    </row>
    <row r="268" ht="25.5" spans="1:9">
      <c r="A268" s="215">
        <v>3221</v>
      </c>
      <c r="B268" s="216"/>
      <c r="C268" s="217"/>
      <c r="D268" s="205" t="s">
        <v>213</v>
      </c>
      <c r="E268" s="47"/>
      <c r="F268" s="210"/>
      <c r="G268" s="47"/>
      <c r="H268" s="43">
        <v>0</v>
      </c>
      <c r="I268" s="26">
        <v>0</v>
      </c>
    </row>
    <row r="269" spans="1:9">
      <c r="A269" s="215">
        <v>3225</v>
      </c>
      <c r="B269" s="216"/>
      <c r="C269" s="217"/>
      <c r="D269" s="205" t="s">
        <v>214</v>
      </c>
      <c r="E269" s="47"/>
      <c r="F269" s="210"/>
      <c r="G269" s="47"/>
      <c r="H269" s="43">
        <v>0</v>
      </c>
      <c r="I269" s="26">
        <v>0</v>
      </c>
    </row>
    <row r="270" spans="1:9">
      <c r="A270" s="219">
        <v>323</v>
      </c>
      <c r="B270" s="220"/>
      <c r="C270" s="225"/>
      <c r="D270" s="214" t="s">
        <v>87</v>
      </c>
      <c r="E270" s="42">
        <f t="shared" ref="E270:G270" si="105">SUM(E271)</f>
        <v>0</v>
      </c>
      <c r="F270" s="42">
        <f t="shared" si="105"/>
        <v>0</v>
      </c>
      <c r="G270" s="42">
        <f t="shared" si="105"/>
        <v>0</v>
      </c>
      <c r="H270" s="43">
        <v>0</v>
      </c>
      <c r="I270" s="26">
        <v>0</v>
      </c>
    </row>
    <row r="271" spans="1:11">
      <c r="A271" s="215">
        <v>3239</v>
      </c>
      <c r="B271" s="216"/>
      <c r="C271" s="217"/>
      <c r="D271" s="205" t="s">
        <v>96</v>
      </c>
      <c r="E271" s="47">
        <v>0</v>
      </c>
      <c r="F271" s="210"/>
      <c r="G271" s="47"/>
      <c r="H271" s="43">
        <v>0</v>
      </c>
      <c r="I271" s="26">
        <v>0</v>
      </c>
      <c r="K271" s="1"/>
    </row>
    <row r="272" spans="1:9">
      <c r="A272" s="228">
        <v>42</v>
      </c>
      <c r="B272" s="228"/>
      <c r="C272" s="228"/>
      <c r="D272" s="185" t="s">
        <v>265</v>
      </c>
      <c r="E272" s="37">
        <f t="shared" ref="E272:G273" si="106">SUM(E273)</f>
        <v>0</v>
      </c>
      <c r="F272" s="37">
        <f t="shared" si="106"/>
        <v>0</v>
      </c>
      <c r="G272" s="37">
        <f t="shared" si="106"/>
        <v>0</v>
      </c>
      <c r="H272" s="43">
        <v>0</v>
      </c>
      <c r="I272" s="26">
        <v>0</v>
      </c>
    </row>
    <row r="273" spans="1:9">
      <c r="A273" s="229">
        <v>421</v>
      </c>
      <c r="B273" s="229"/>
      <c r="C273" s="229"/>
      <c r="D273" s="221" t="s">
        <v>266</v>
      </c>
      <c r="E273" s="42">
        <f t="shared" si="106"/>
        <v>0</v>
      </c>
      <c r="F273" s="42">
        <f t="shared" si="106"/>
        <v>0</v>
      </c>
      <c r="G273" s="42">
        <f t="shared" si="106"/>
        <v>0</v>
      </c>
      <c r="H273" s="43">
        <v>0</v>
      </c>
      <c r="I273" s="26">
        <v>0</v>
      </c>
    </row>
    <row r="274" spans="1:9">
      <c r="A274" s="189">
        <v>4211</v>
      </c>
      <c r="B274" s="190"/>
      <c r="C274" s="191"/>
      <c r="D274" s="205" t="s">
        <v>266</v>
      </c>
      <c r="E274" s="47">
        <v>0</v>
      </c>
      <c r="F274" s="210"/>
      <c r="G274" s="47"/>
      <c r="H274" s="43">
        <v>0</v>
      </c>
      <c r="I274" s="26">
        <v>0</v>
      </c>
    </row>
    <row r="275" ht="25.5" spans="1:9">
      <c r="A275" s="192" t="s">
        <v>267</v>
      </c>
      <c r="B275" s="192"/>
      <c r="C275" s="192"/>
      <c r="D275" s="177" t="s">
        <v>268</v>
      </c>
      <c r="E275" s="28">
        <f t="shared" ref="E275:G275" si="107">SUM(E284)</f>
        <v>0</v>
      </c>
      <c r="F275" s="28">
        <f t="shared" si="107"/>
        <v>0</v>
      </c>
      <c r="G275" s="28">
        <f t="shared" si="107"/>
        <v>0</v>
      </c>
      <c r="H275" s="43">
        <v>0</v>
      </c>
      <c r="I275" s="26">
        <v>0</v>
      </c>
    </row>
    <row r="276" spans="1:9">
      <c r="A276" s="178">
        <v>3</v>
      </c>
      <c r="B276" s="179"/>
      <c r="C276" s="180"/>
      <c r="D276" s="156" t="s">
        <v>64</v>
      </c>
      <c r="E276" s="32">
        <f t="shared" ref="E276:G276" si="108">SUM(E277+E285)</f>
        <v>0</v>
      </c>
      <c r="F276" s="32">
        <f t="shared" si="108"/>
        <v>0</v>
      </c>
      <c r="G276" s="32">
        <f t="shared" si="108"/>
        <v>0</v>
      </c>
      <c r="H276" s="43">
        <v>0</v>
      </c>
      <c r="I276" s="26">
        <v>0</v>
      </c>
    </row>
    <row r="277" spans="1:9">
      <c r="A277" s="182">
        <v>32</v>
      </c>
      <c r="B277" s="183"/>
      <c r="C277" s="184"/>
      <c r="D277" s="197" t="s">
        <v>74</v>
      </c>
      <c r="E277" s="37">
        <f t="shared" ref="E277:G277" si="109">SUM(E278+E280+E283)</f>
        <v>0</v>
      </c>
      <c r="F277" s="37">
        <f t="shared" si="109"/>
        <v>0</v>
      </c>
      <c r="G277" s="37">
        <f t="shared" si="109"/>
        <v>0</v>
      </c>
      <c r="H277" s="43">
        <v>0</v>
      </c>
      <c r="I277" s="26">
        <v>0</v>
      </c>
    </row>
    <row r="278" spans="1:9">
      <c r="A278" s="186">
        <v>321</v>
      </c>
      <c r="B278" s="187"/>
      <c r="C278" s="188"/>
      <c r="D278" s="214" t="s">
        <v>75</v>
      </c>
      <c r="E278" s="42">
        <f t="shared" ref="E278:G278" si="110">SUM(E279)</f>
        <v>0</v>
      </c>
      <c r="F278" s="42">
        <f t="shared" si="110"/>
        <v>0</v>
      </c>
      <c r="G278" s="42">
        <f t="shared" si="110"/>
        <v>0</v>
      </c>
      <c r="H278" s="43">
        <v>0</v>
      </c>
      <c r="I278" s="26">
        <v>0</v>
      </c>
    </row>
    <row r="279" spans="1:9">
      <c r="A279" s="215">
        <v>3211</v>
      </c>
      <c r="B279" s="216"/>
      <c r="C279" s="217"/>
      <c r="D279" s="205" t="s">
        <v>76</v>
      </c>
      <c r="E279" s="47"/>
      <c r="F279" s="210"/>
      <c r="G279" s="47"/>
      <c r="H279" s="43">
        <v>0</v>
      </c>
      <c r="I279" s="26">
        <v>0</v>
      </c>
    </row>
    <row r="280" spans="1:9">
      <c r="A280" s="219">
        <v>322</v>
      </c>
      <c r="B280" s="220"/>
      <c r="C280" s="225"/>
      <c r="D280" s="214" t="s">
        <v>80</v>
      </c>
      <c r="E280" s="42">
        <f t="shared" ref="E280:G280" si="111">SUM(E281+E282)</f>
        <v>0</v>
      </c>
      <c r="F280" s="42">
        <f t="shared" si="111"/>
        <v>0</v>
      </c>
      <c r="G280" s="42">
        <f t="shared" si="111"/>
        <v>0</v>
      </c>
      <c r="H280" s="43">
        <v>0</v>
      </c>
      <c r="I280" s="26">
        <v>0</v>
      </c>
    </row>
    <row r="281" ht="25.5" spans="1:9">
      <c r="A281" s="215">
        <v>3221</v>
      </c>
      <c r="B281" s="216"/>
      <c r="C281" s="217"/>
      <c r="D281" s="205" t="s">
        <v>213</v>
      </c>
      <c r="E281" s="47"/>
      <c r="F281" s="210"/>
      <c r="G281" s="47"/>
      <c r="H281" s="43">
        <v>0</v>
      </c>
      <c r="I281" s="26">
        <v>0</v>
      </c>
    </row>
    <row r="282" spans="1:9">
      <c r="A282" s="215">
        <v>3225</v>
      </c>
      <c r="B282" s="216"/>
      <c r="C282" s="217"/>
      <c r="D282" s="205" t="s">
        <v>214</v>
      </c>
      <c r="E282" s="47"/>
      <c r="F282" s="210"/>
      <c r="G282" s="47"/>
      <c r="H282" s="43">
        <v>0</v>
      </c>
      <c r="I282" s="26">
        <v>0</v>
      </c>
    </row>
    <row r="283" spans="1:9">
      <c r="A283" s="219">
        <v>323</v>
      </c>
      <c r="B283" s="220"/>
      <c r="C283" s="225"/>
      <c r="D283" s="214" t="s">
        <v>87</v>
      </c>
      <c r="E283" s="42">
        <f t="shared" ref="E283:G283" si="112">SUM(E284)</f>
        <v>0</v>
      </c>
      <c r="F283" s="42">
        <f t="shared" si="112"/>
        <v>0</v>
      </c>
      <c r="G283" s="42">
        <f t="shared" si="112"/>
        <v>0</v>
      </c>
      <c r="H283" s="43">
        <v>0</v>
      </c>
      <c r="I283" s="26">
        <v>0</v>
      </c>
    </row>
    <row r="284" spans="1:9">
      <c r="A284" s="215">
        <v>3239</v>
      </c>
      <c r="B284" s="216"/>
      <c r="C284" s="217"/>
      <c r="D284" s="205" t="s">
        <v>96</v>
      </c>
      <c r="E284" s="47">
        <v>0</v>
      </c>
      <c r="F284" s="210"/>
      <c r="G284" s="47"/>
      <c r="H284" s="43">
        <v>0</v>
      </c>
      <c r="I284" s="26">
        <v>0</v>
      </c>
    </row>
    <row r="285" spans="1:9">
      <c r="A285" s="228">
        <v>34</v>
      </c>
      <c r="B285" s="228"/>
      <c r="C285" s="228"/>
      <c r="D285" s="185" t="s">
        <v>105</v>
      </c>
      <c r="E285" s="37">
        <f t="shared" ref="E285:G286" si="113">SUM(E286)</f>
        <v>0</v>
      </c>
      <c r="F285" s="37">
        <f t="shared" si="113"/>
        <v>0</v>
      </c>
      <c r="G285" s="37">
        <f t="shared" si="113"/>
        <v>0</v>
      </c>
      <c r="H285" s="43">
        <v>0</v>
      </c>
      <c r="I285" s="26">
        <v>0</v>
      </c>
    </row>
    <row r="286" spans="1:9">
      <c r="A286" s="229">
        <v>343</v>
      </c>
      <c r="B286" s="229"/>
      <c r="C286" s="229"/>
      <c r="D286" s="221" t="s">
        <v>106</v>
      </c>
      <c r="E286" s="42">
        <f t="shared" si="113"/>
        <v>0</v>
      </c>
      <c r="F286" s="42">
        <f t="shared" si="113"/>
        <v>0</v>
      </c>
      <c r="G286" s="42">
        <f t="shared" si="113"/>
        <v>0</v>
      </c>
      <c r="H286" s="43">
        <v>0</v>
      </c>
      <c r="I286" s="26">
        <v>0</v>
      </c>
    </row>
    <row r="287" spans="1:9">
      <c r="A287" s="189">
        <v>3433</v>
      </c>
      <c r="B287" s="190"/>
      <c r="C287" s="191"/>
      <c r="D287" s="205" t="s">
        <v>109</v>
      </c>
      <c r="E287" s="47"/>
      <c r="F287" s="210"/>
      <c r="G287" s="47"/>
      <c r="H287" s="43">
        <v>0</v>
      </c>
      <c r="I287" s="26">
        <v>0</v>
      </c>
    </row>
    <row r="288" ht="25.5" spans="1:9">
      <c r="A288" s="211" t="s">
        <v>269</v>
      </c>
      <c r="B288" s="211"/>
      <c r="C288" s="211"/>
      <c r="D288" s="167" t="s">
        <v>270</v>
      </c>
      <c r="E288" s="75">
        <f t="shared" ref="E288:G292" si="114">SUM(E289)</f>
        <v>20000</v>
      </c>
      <c r="F288" s="75">
        <f t="shared" si="114"/>
        <v>0</v>
      </c>
      <c r="G288" s="75">
        <f t="shared" si="114"/>
        <v>1975.05</v>
      </c>
      <c r="H288" s="43">
        <v>0</v>
      </c>
      <c r="I288" s="26">
        <v>0</v>
      </c>
    </row>
    <row r="289" ht="25.5" spans="1:9">
      <c r="A289" s="192" t="s">
        <v>271</v>
      </c>
      <c r="B289" s="192"/>
      <c r="C289" s="192"/>
      <c r="D289" s="177" t="s">
        <v>224</v>
      </c>
      <c r="E289" s="28">
        <f t="shared" si="114"/>
        <v>20000</v>
      </c>
      <c r="F289" s="28">
        <f t="shared" si="114"/>
        <v>0</v>
      </c>
      <c r="G289" s="28">
        <f t="shared" si="114"/>
        <v>1975.05</v>
      </c>
      <c r="H289" s="43">
        <v>0</v>
      </c>
      <c r="I289" s="26">
        <v>0</v>
      </c>
    </row>
    <row r="290" spans="1:9">
      <c r="A290" s="212">
        <v>3</v>
      </c>
      <c r="B290" s="212"/>
      <c r="C290" s="212"/>
      <c r="D290" s="181" t="s">
        <v>64</v>
      </c>
      <c r="E290" s="32">
        <f t="shared" si="114"/>
        <v>20000</v>
      </c>
      <c r="F290" s="32">
        <f t="shared" si="114"/>
        <v>0</v>
      </c>
      <c r="G290" s="32">
        <f t="shared" si="114"/>
        <v>1975.05</v>
      </c>
      <c r="H290" s="43">
        <v>0</v>
      </c>
      <c r="I290" s="26">
        <v>0</v>
      </c>
    </row>
    <row r="291" spans="1:9">
      <c r="A291" s="213">
        <v>32</v>
      </c>
      <c r="B291" s="213"/>
      <c r="C291" s="213"/>
      <c r="D291" s="185" t="s">
        <v>74</v>
      </c>
      <c r="E291" s="37">
        <f t="shared" si="114"/>
        <v>20000</v>
      </c>
      <c r="F291" s="37">
        <f t="shared" si="114"/>
        <v>0</v>
      </c>
      <c r="G291" s="37">
        <f t="shared" si="114"/>
        <v>1975.05</v>
      </c>
      <c r="H291" s="43">
        <v>0</v>
      </c>
      <c r="I291" s="26">
        <v>0</v>
      </c>
    </row>
    <row r="292" spans="1:9">
      <c r="A292" s="186">
        <v>322</v>
      </c>
      <c r="B292" s="187"/>
      <c r="C292" s="188"/>
      <c r="D292" s="214" t="s">
        <v>80</v>
      </c>
      <c r="E292" s="42">
        <f t="shared" si="114"/>
        <v>20000</v>
      </c>
      <c r="F292" s="42">
        <f t="shared" si="114"/>
        <v>0</v>
      </c>
      <c r="G292" s="42">
        <f t="shared" si="114"/>
        <v>1975.05</v>
      </c>
      <c r="H292" s="43">
        <v>0</v>
      </c>
      <c r="I292" s="26">
        <v>0</v>
      </c>
    </row>
    <row r="293" spans="1:9">
      <c r="A293" s="189">
        <v>3222</v>
      </c>
      <c r="B293" s="190"/>
      <c r="C293" s="191"/>
      <c r="D293" s="205" t="s">
        <v>82</v>
      </c>
      <c r="E293" s="47">
        <v>20000</v>
      </c>
      <c r="F293" s="210"/>
      <c r="G293" s="47">
        <v>1975.05</v>
      </c>
      <c r="H293" s="43">
        <v>0</v>
      </c>
      <c r="I293" s="26">
        <v>0</v>
      </c>
    </row>
    <row r="294" ht="38.25" spans="1:9">
      <c r="A294" s="230" t="s">
        <v>272</v>
      </c>
      <c r="B294" s="230"/>
      <c r="C294" s="230"/>
      <c r="D294" s="167" t="s">
        <v>273</v>
      </c>
      <c r="E294" s="25">
        <f t="shared" ref="E294:G294" si="115">SUM(E295)</f>
        <v>198</v>
      </c>
      <c r="F294" s="25">
        <f t="shared" si="115"/>
        <v>0</v>
      </c>
      <c r="G294" s="25">
        <f t="shared" si="115"/>
        <v>198</v>
      </c>
      <c r="H294" s="43">
        <v>0</v>
      </c>
      <c r="I294" s="26">
        <v>0</v>
      </c>
    </row>
    <row r="295" ht="25.5" spans="1:11">
      <c r="A295" s="135" t="s">
        <v>274</v>
      </c>
      <c r="B295" s="136" t="s">
        <v>275</v>
      </c>
      <c r="C295" s="231"/>
      <c r="D295" s="232" t="s">
        <v>224</v>
      </c>
      <c r="E295" s="28">
        <f t="shared" ref="E295:G298" si="116">SUM(E296)</f>
        <v>198</v>
      </c>
      <c r="F295" s="28">
        <f t="shared" si="116"/>
        <v>0</v>
      </c>
      <c r="G295" s="28">
        <f t="shared" si="116"/>
        <v>198</v>
      </c>
      <c r="H295" s="43">
        <v>0</v>
      </c>
      <c r="I295" s="26">
        <v>0</v>
      </c>
      <c r="K295" s="1"/>
    </row>
    <row r="296" spans="1:9">
      <c r="A296" s="226">
        <v>3</v>
      </c>
      <c r="B296" s="226"/>
      <c r="C296" s="226"/>
      <c r="D296" s="181" t="s">
        <v>64</v>
      </c>
      <c r="E296" s="32">
        <f t="shared" si="116"/>
        <v>198</v>
      </c>
      <c r="F296" s="32">
        <f t="shared" si="116"/>
        <v>0</v>
      </c>
      <c r="G296" s="32">
        <f t="shared" si="116"/>
        <v>198</v>
      </c>
      <c r="H296" s="43">
        <v>0</v>
      </c>
      <c r="I296" s="26">
        <v>0</v>
      </c>
    </row>
    <row r="297" spans="1:9">
      <c r="A297" s="213">
        <v>38</v>
      </c>
      <c r="B297" s="213"/>
      <c r="C297" s="213"/>
      <c r="D297" s="185" t="s">
        <v>114</v>
      </c>
      <c r="E297" s="37">
        <f t="shared" si="116"/>
        <v>198</v>
      </c>
      <c r="F297" s="37">
        <f t="shared" si="116"/>
        <v>0</v>
      </c>
      <c r="G297" s="37">
        <f t="shared" si="116"/>
        <v>198</v>
      </c>
      <c r="H297" s="43">
        <v>0</v>
      </c>
      <c r="I297" s="26">
        <v>0</v>
      </c>
    </row>
    <row r="298" spans="1:9">
      <c r="A298" s="186">
        <v>381</v>
      </c>
      <c r="B298" s="187"/>
      <c r="C298" s="188"/>
      <c r="D298" s="214" t="s">
        <v>50</v>
      </c>
      <c r="E298" s="42">
        <f t="shared" si="116"/>
        <v>198</v>
      </c>
      <c r="F298" s="42">
        <f t="shared" si="116"/>
        <v>0</v>
      </c>
      <c r="G298" s="42">
        <f t="shared" si="116"/>
        <v>198</v>
      </c>
      <c r="H298" s="43">
        <v>0</v>
      </c>
      <c r="I298" s="26">
        <v>0</v>
      </c>
    </row>
    <row r="299" spans="1:9">
      <c r="A299" s="189">
        <v>3812</v>
      </c>
      <c r="B299" s="190"/>
      <c r="C299" s="191"/>
      <c r="D299" s="205" t="s">
        <v>115</v>
      </c>
      <c r="E299" s="47">
        <v>198</v>
      </c>
      <c r="F299" s="47"/>
      <c r="G299" s="47">
        <v>198</v>
      </c>
      <c r="H299" s="43">
        <v>0</v>
      </c>
      <c r="I299" s="26">
        <v>0</v>
      </c>
    </row>
    <row r="300" spans="1:9">
      <c r="A300" s="211" t="s">
        <v>276</v>
      </c>
      <c r="B300" s="211"/>
      <c r="C300" s="211"/>
      <c r="D300" s="167" t="s">
        <v>277</v>
      </c>
      <c r="E300" s="25">
        <f t="shared" ref="E300:G300" si="117">SUM(E301+E308+E313)</f>
        <v>0</v>
      </c>
      <c r="F300" s="25">
        <f t="shared" si="117"/>
        <v>0</v>
      </c>
      <c r="G300" s="25">
        <f t="shared" si="117"/>
        <v>0</v>
      </c>
      <c r="H300" s="43">
        <v>0</v>
      </c>
      <c r="I300" s="26">
        <v>0</v>
      </c>
    </row>
    <row r="301" spans="1:9">
      <c r="A301" s="192" t="s">
        <v>194</v>
      </c>
      <c r="B301" s="192"/>
      <c r="C301" s="192"/>
      <c r="D301" s="177" t="s">
        <v>195</v>
      </c>
      <c r="E301" s="28">
        <f t="shared" ref="E301:G302" si="118">SUM(E302)</f>
        <v>0</v>
      </c>
      <c r="F301" s="28">
        <f t="shared" si="118"/>
        <v>0</v>
      </c>
      <c r="G301" s="28">
        <f t="shared" si="118"/>
        <v>0</v>
      </c>
      <c r="H301" s="43">
        <v>0</v>
      </c>
      <c r="I301" s="26">
        <v>0</v>
      </c>
    </row>
    <row r="302" spans="1:9">
      <c r="A302" s="52">
        <v>3</v>
      </c>
      <c r="B302" s="53"/>
      <c r="C302" s="54"/>
      <c r="D302" s="54" t="s">
        <v>64</v>
      </c>
      <c r="E302" s="32">
        <f t="shared" si="118"/>
        <v>0</v>
      </c>
      <c r="F302" s="32">
        <f t="shared" si="118"/>
        <v>0</v>
      </c>
      <c r="G302" s="32">
        <f>SUM(G303+G309)</f>
        <v>0</v>
      </c>
      <c r="H302" s="43">
        <v>0</v>
      </c>
      <c r="I302" s="26">
        <v>0</v>
      </c>
    </row>
    <row r="303" spans="1:9">
      <c r="A303" s="34">
        <v>31</v>
      </c>
      <c r="B303" s="35"/>
      <c r="C303" s="36"/>
      <c r="D303" s="36" t="s">
        <v>65</v>
      </c>
      <c r="E303" s="37">
        <f t="shared" ref="E303:G303" si="119">SUM(E304+E306)</f>
        <v>0</v>
      </c>
      <c r="F303" s="37">
        <f t="shared" si="119"/>
        <v>0</v>
      </c>
      <c r="G303" s="37">
        <f t="shared" si="119"/>
        <v>0</v>
      </c>
      <c r="H303" s="43">
        <v>0</v>
      </c>
      <c r="I303" s="26">
        <v>0</v>
      </c>
    </row>
    <row r="304" spans="1:9">
      <c r="A304" s="39">
        <v>311</v>
      </c>
      <c r="B304" s="40"/>
      <c r="C304" s="41"/>
      <c r="D304" s="41" t="s">
        <v>196</v>
      </c>
      <c r="E304" s="42">
        <f t="shared" ref="E304:G304" si="120">SUM(E305)</f>
        <v>0</v>
      </c>
      <c r="F304" s="42">
        <f t="shared" si="120"/>
        <v>0</v>
      </c>
      <c r="G304" s="42">
        <f t="shared" si="120"/>
        <v>0</v>
      </c>
      <c r="H304" s="43">
        <v>0</v>
      </c>
      <c r="I304" s="26">
        <v>0</v>
      </c>
    </row>
    <row r="305" spans="1:9">
      <c r="A305" s="44">
        <v>3111</v>
      </c>
      <c r="B305" s="45"/>
      <c r="C305" s="46"/>
      <c r="D305" s="46" t="s">
        <v>67</v>
      </c>
      <c r="E305" s="47"/>
      <c r="F305" s="47"/>
      <c r="G305" s="47"/>
      <c r="H305" s="43">
        <v>0</v>
      </c>
      <c r="I305" s="26">
        <v>0</v>
      </c>
    </row>
    <row r="306" spans="1:9">
      <c r="A306" s="39">
        <v>312</v>
      </c>
      <c r="B306" s="40"/>
      <c r="C306" s="41"/>
      <c r="D306" s="41" t="s">
        <v>70</v>
      </c>
      <c r="E306" s="42">
        <f t="shared" ref="E306:G306" si="121">SUM(E307)</f>
        <v>0</v>
      </c>
      <c r="F306" s="42">
        <f t="shared" si="121"/>
        <v>0</v>
      </c>
      <c r="G306" s="42">
        <f t="shared" si="121"/>
        <v>0</v>
      </c>
      <c r="H306" s="43">
        <v>0</v>
      </c>
      <c r="I306" s="26">
        <v>0</v>
      </c>
    </row>
    <row r="307" spans="1:9">
      <c r="A307" s="44">
        <v>3121</v>
      </c>
      <c r="B307" s="45"/>
      <c r="C307" s="46"/>
      <c r="D307" s="46" t="s">
        <v>70</v>
      </c>
      <c r="E307" s="47"/>
      <c r="F307" s="47"/>
      <c r="G307" s="47"/>
      <c r="H307" s="43">
        <v>0</v>
      </c>
      <c r="I307" s="26">
        <v>0</v>
      </c>
    </row>
    <row r="308" ht="25.5" spans="1:9">
      <c r="A308" s="192" t="s">
        <v>255</v>
      </c>
      <c r="B308" s="192"/>
      <c r="C308" s="192"/>
      <c r="D308" s="177" t="s">
        <v>256</v>
      </c>
      <c r="E308" s="28">
        <f t="shared" ref="E308:G311" si="122">SUM(E309)</f>
        <v>0</v>
      </c>
      <c r="F308" s="28">
        <f t="shared" si="122"/>
        <v>0</v>
      </c>
      <c r="G308" s="28">
        <f t="shared" si="122"/>
        <v>0</v>
      </c>
      <c r="H308" s="43">
        <v>0</v>
      </c>
      <c r="I308" s="26">
        <v>0</v>
      </c>
    </row>
    <row r="309" spans="1:9">
      <c r="A309" s="212">
        <v>3</v>
      </c>
      <c r="B309" s="212"/>
      <c r="C309" s="212"/>
      <c r="D309" s="181" t="s">
        <v>64</v>
      </c>
      <c r="E309" s="32">
        <f t="shared" si="122"/>
        <v>0</v>
      </c>
      <c r="F309" s="32">
        <f t="shared" si="122"/>
        <v>0</v>
      </c>
      <c r="G309" s="32">
        <f t="shared" si="122"/>
        <v>0</v>
      </c>
      <c r="H309" s="43">
        <v>0</v>
      </c>
      <c r="I309" s="26">
        <v>0</v>
      </c>
    </row>
    <row r="310" spans="1:9">
      <c r="A310" s="213">
        <v>32</v>
      </c>
      <c r="B310" s="213"/>
      <c r="C310" s="213"/>
      <c r="D310" s="185" t="s">
        <v>74</v>
      </c>
      <c r="E310" s="37">
        <f t="shared" si="122"/>
        <v>0</v>
      </c>
      <c r="F310" s="37">
        <f t="shared" si="122"/>
        <v>0</v>
      </c>
      <c r="G310" s="37">
        <f t="shared" si="122"/>
        <v>0</v>
      </c>
      <c r="H310" s="43">
        <v>0</v>
      </c>
      <c r="I310" s="26">
        <v>0</v>
      </c>
    </row>
    <row r="311" spans="1:9">
      <c r="A311" s="186">
        <v>323</v>
      </c>
      <c r="B311" s="187"/>
      <c r="C311" s="188"/>
      <c r="D311" s="214" t="s">
        <v>87</v>
      </c>
      <c r="E311" s="42">
        <f t="shared" si="122"/>
        <v>0</v>
      </c>
      <c r="F311" s="42">
        <f t="shared" si="122"/>
        <v>0</v>
      </c>
      <c r="G311" s="42">
        <f t="shared" si="122"/>
        <v>0</v>
      </c>
      <c r="H311" s="43">
        <v>0</v>
      </c>
      <c r="I311" s="26">
        <v>0</v>
      </c>
    </row>
    <row r="312" spans="1:9">
      <c r="A312" s="215">
        <v>3239</v>
      </c>
      <c r="B312" s="216"/>
      <c r="C312" s="217"/>
      <c r="D312" s="218" t="s">
        <v>96</v>
      </c>
      <c r="E312" s="47"/>
      <c r="F312" s="210"/>
      <c r="G312" s="47"/>
      <c r="H312" s="43">
        <v>0</v>
      </c>
      <c r="I312" s="26">
        <v>0</v>
      </c>
    </row>
    <row r="313" spans="1:9">
      <c r="A313" s="192" t="s">
        <v>278</v>
      </c>
      <c r="B313" s="192"/>
      <c r="C313" s="192"/>
      <c r="D313" s="177" t="s">
        <v>279</v>
      </c>
      <c r="E313" s="233">
        <f t="shared" ref="E313:G313" si="123">SUM(E314)</f>
        <v>0</v>
      </c>
      <c r="F313" s="233">
        <f t="shared" si="123"/>
        <v>0</v>
      </c>
      <c r="G313" s="233">
        <f t="shared" si="123"/>
        <v>0</v>
      </c>
      <c r="H313" s="43">
        <v>0</v>
      </c>
      <c r="I313" s="26">
        <v>0</v>
      </c>
    </row>
    <row r="314" spans="1:9">
      <c r="A314" s="52">
        <v>3</v>
      </c>
      <c r="B314" s="53"/>
      <c r="C314" s="54"/>
      <c r="D314" s="54" t="s">
        <v>64</v>
      </c>
      <c r="E314" s="32">
        <f t="shared" ref="E314:G314" si="124">SUM(E315+E322)</f>
        <v>0</v>
      </c>
      <c r="F314" s="32">
        <f t="shared" si="124"/>
        <v>0</v>
      </c>
      <c r="G314" s="32">
        <f t="shared" si="124"/>
        <v>0</v>
      </c>
      <c r="H314" s="43">
        <v>0</v>
      </c>
      <c r="I314" s="26">
        <v>0</v>
      </c>
    </row>
    <row r="315" spans="1:11">
      <c r="A315" s="34">
        <v>31</v>
      </c>
      <c r="B315" s="35"/>
      <c r="C315" s="36"/>
      <c r="D315" s="36" t="s">
        <v>65</v>
      </c>
      <c r="E315" s="37">
        <f t="shared" ref="E315:G315" si="125">SUM(E316+E318+E320)</f>
        <v>0</v>
      </c>
      <c r="F315" s="37">
        <f t="shared" si="125"/>
        <v>0</v>
      </c>
      <c r="G315" s="37">
        <f t="shared" si="125"/>
        <v>0</v>
      </c>
      <c r="H315" s="43">
        <v>0</v>
      </c>
      <c r="I315" s="26">
        <v>0</v>
      </c>
      <c r="K315" s="1"/>
    </row>
    <row r="316" spans="1:9">
      <c r="A316" s="39">
        <v>311</v>
      </c>
      <c r="B316" s="40"/>
      <c r="C316" s="41"/>
      <c r="D316" s="41" t="s">
        <v>196</v>
      </c>
      <c r="E316" s="42">
        <f t="shared" ref="E316:G316" si="126">SUM(E317)</f>
        <v>0</v>
      </c>
      <c r="F316" s="42">
        <f t="shared" si="126"/>
        <v>0</v>
      </c>
      <c r="G316" s="42">
        <f t="shared" si="126"/>
        <v>0</v>
      </c>
      <c r="H316" s="43">
        <v>0</v>
      </c>
      <c r="I316" s="26">
        <v>0</v>
      </c>
    </row>
    <row r="317" spans="1:9">
      <c r="A317" s="44">
        <v>3111</v>
      </c>
      <c r="B317" s="45"/>
      <c r="C317" s="46"/>
      <c r="D317" s="46" t="s">
        <v>67</v>
      </c>
      <c r="E317" s="47"/>
      <c r="F317" s="47"/>
      <c r="G317" s="47"/>
      <c r="H317" s="43">
        <v>0</v>
      </c>
      <c r="I317" s="26">
        <v>0</v>
      </c>
    </row>
    <row r="318" spans="1:9">
      <c r="A318" s="39">
        <v>312</v>
      </c>
      <c r="B318" s="40"/>
      <c r="C318" s="41"/>
      <c r="D318" s="41" t="s">
        <v>70</v>
      </c>
      <c r="E318" s="42">
        <f t="shared" ref="E318:G318" si="127">SUM(E319)</f>
        <v>0</v>
      </c>
      <c r="F318" s="42">
        <f t="shared" si="127"/>
        <v>0</v>
      </c>
      <c r="G318" s="42">
        <f t="shared" si="127"/>
        <v>0</v>
      </c>
      <c r="H318" s="43">
        <v>0</v>
      </c>
      <c r="I318" s="26">
        <v>0</v>
      </c>
    </row>
    <row r="319" spans="1:9">
      <c r="A319" s="44">
        <v>3121</v>
      </c>
      <c r="B319" s="45"/>
      <c r="C319" s="46"/>
      <c r="D319" s="46" t="s">
        <v>70</v>
      </c>
      <c r="E319" s="47"/>
      <c r="F319" s="47"/>
      <c r="G319" s="47"/>
      <c r="H319" s="43">
        <v>0</v>
      </c>
      <c r="I319" s="26">
        <v>0</v>
      </c>
    </row>
    <row r="320" spans="1:9">
      <c r="A320" s="39">
        <v>313</v>
      </c>
      <c r="B320" s="40"/>
      <c r="C320" s="41"/>
      <c r="D320" s="41" t="s">
        <v>71</v>
      </c>
      <c r="E320" s="42">
        <f t="shared" ref="E320:G320" si="128">SUM(E321)</f>
        <v>0</v>
      </c>
      <c r="F320" s="42">
        <f t="shared" si="128"/>
        <v>0</v>
      </c>
      <c r="G320" s="42">
        <f t="shared" si="128"/>
        <v>0</v>
      </c>
      <c r="H320" s="43">
        <v>0</v>
      </c>
      <c r="I320" s="26">
        <v>0</v>
      </c>
    </row>
    <row r="321" ht="25.5" spans="1:9">
      <c r="A321" s="44">
        <v>3132</v>
      </c>
      <c r="B321" s="45"/>
      <c r="C321" s="46"/>
      <c r="D321" s="46" t="s">
        <v>197</v>
      </c>
      <c r="E321" s="47"/>
      <c r="F321" s="47"/>
      <c r="G321" s="47"/>
      <c r="H321" s="43">
        <v>0</v>
      </c>
      <c r="I321" s="26">
        <v>0</v>
      </c>
    </row>
    <row r="322" spans="1:9">
      <c r="A322" s="34">
        <v>32</v>
      </c>
      <c r="B322" s="35"/>
      <c r="C322" s="36"/>
      <c r="D322" s="36" t="s">
        <v>74</v>
      </c>
      <c r="E322" s="37">
        <f t="shared" ref="E322:G322" si="129">SUM(E323+E326)</f>
        <v>0</v>
      </c>
      <c r="F322" s="37">
        <f t="shared" si="129"/>
        <v>0</v>
      </c>
      <c r="G322" s="37">
        <f t="shared" si="129"/>
        <v>0</v>
      </c>
      <c r="H322" s="43">
        <v>0</v>
      </c>
      <c r="I322" s="26">
        <v>0</v>
      </c>
    </row>
    <row r="323" spans="1:9">
      <c r="A323" s="39">
        <v>321</v>
      </c>
      <c r="B323" s="40"/>
      <c r="C323" s="41"/>
      <c r="D323" s="41" t="s">
        <v>75</v>
      </c>
      <c r="E323" s="42">
        <f t="shared" ref="E323:G323" si="130">SUM(E324+E325)</f>
        <v>0</v>
      </c>
      <c r="F323" s="42">
        <f t="shared" si="130"/>
        <v>0</v>
      </c>
      <c r="G323" s="42">
        <f t="shared" si="130"/>
        <v>0</v>
      </c>
      <c r="H323" s="43">
        <v>0</v>
      </c>
      <c r="I323" s="26">
        <v>0</v>
      </c>
    </row>
    <row r="324" spans="1:9">
      <c r="A324" s="234">
        <v>3211</v>
      </c>
      <c r="B324" s="216"/>
      <c r="C324" s="217"/>
      <c r="D324" s="205" t="s">
        <v>76</v>
      </c>
      <c r="E324" s="47"/>
      <c r="F324" s="210"/>
      <c r="G324" s="47"/>
      <c r="H324" s="43">
        <v>0</v>
      </c>
      <c r="I324" s="26">
        <v>0</v>
      </c>
    </row>
    <row r="325" ht="25.5" spans="1:9">
      <c r="A325" s="44">
        <v>3212</v>
      </c>
      <c r="B325" s="45"/>
      <c r="C325" s="46"/>
      <c r="D325" s="46" t="s">
        <v>198</v>
      </c>
      <c r="E325" s="47"/>
      <c r="F325" s="47"/>
      <c r="G325" s="47"/>
      <c r="H325" s="43">
        <v>0</v>
      </c>
      <c r="I325" s="26">
        <v>0</v>
      </c>
    </row>
    <row r="326" spans="1:9">
      <c r="A326" s="219">
        <v>322</v>
      </c>
      <c r="B326" s="220"/>
      <c r="C326" s="225"/>
      <c r="D326" s="214" t="s">
        <v>80</v>
      </c>
      <c r="E326" s="42">
        <f t="shared" ref="E326:G326" si="131">SUM(E327)</f>
        <v>0</v>
      </c>
      <c r="F326" s="42">
        <f t="shared" si="131"/>
        <v>0</v>
      </c>
      <c r="G326" s="42">
        <f t="shared" si="131"/>
        <v>0</v>
      </c>
      <c r="H326" s="43">
        <v>0</v>
      </c>
      <c r="I326" s="26">
        <v>0</v>
      </c>
    </row>
    <row r="327" ht="25.5" spans="1:9">
      <c r="A327" s="215">
        <v>3221</v>
      </c>
      <c r="B327" s="216"/>
      <c r="C327" s="217"/>
      <c r="D327" s="205" t="s">
        <v>213</v>
      </c>
      <c r="E327" s="47"/>
      <c r="F327" s="210"/>
      <c r="G327" s="47"/>
      <c r="H327" s="43">
        <v>0</v>
      </c>
      <c r="I327" s="26">
        <v>0</v>
      </c>
    </row>
    <row r="328" ht="14.45" customHeight="1" spans="1:11">
      <c r="A328" s="235" t="s">
        <v>280</v>
      </c>
      <c r="B328" s="236"/>
      <c r="C328" s="237"/>
      <c r="D328" s="150" t="s">
        <v>281</v>
      </c>
      <c r="E328" s="75">
        <f t="shared" ref="E328:G328" si="132">SUM(E329+E334)</f>
        <v>0</v>
      </c>
      <c r="F328" s="75">
        <f t="shared" si="132"/>
        <v>0</v>
      </c>
      <c r="G328" s="75">
        <f t="shared" si="132"/>
        <v>0</v>
      </c>
      <c r="H328" s="43">
        <v>0</v>
      </c>
      <c r="I328" s="26">
        <v>0</v>
      </c>
      <c r="K328" s="1"/>
    </row>
    <row r="329" ht="14.45" customHeight="1" spans="1:9">
      <c r="A329" s="142" t="s">
        <v>278</v>
      </c>
      <c r="B329" s="143"/>
      <c r="C329" s="144"/>
      <c r="D329" s="177" t="s">
        <v>279</v>
      </c>
      <c r="E329" s="233">
        <f t="shared" ref="E329:G332" si="133">SUM(E330)</f>
        <v>0</v>
      </c>
      <c r="F329" s="233">
        <f t="shared" si="133"/>
        <v>0</v>
      </c>
      <c r="G329" s="233">
        <f t="shared" si="133"/>
        <v>0</v>
      </c>
      <c r="H329" s="43">
        <v>0</v>
      </c>
      <c r="I329" s="26">
        <v>0</v>
      </c>
    </row>
    <row r="330" spans="1:9">
      <c r="A330" s="178">
        <v>3</v>
      </c>
      <c r="B330" s="179"/>
      <c r="C330" s="180"/>
      <c r="D330" s="181" t="s">
        <v>64</v>
      </c>
      <c r="E330" s="238">
        <f t="shared" si="133"/>
        <v>0</v>
      </c>
      <c r="F330" s="238">
        <f t="shared" si="133"/>
        <v>0</v>
      </c>
      <c r="G330" s="238">
        <f t="shared" si="133"/>
        <v>0</v>
      </c>
      <c r="H330" s="43">
        <v>0</v>
      </c>
      <c r="I330" s="26">
        <v>0</v>
      </c>
    </row>
    <row r="331" spans="1:9">
      <c r="A331" s="182">
        <v>32</v>
      </c>
      <c r="B331" s="183"/>
      <c r="C331" s="184"/>
      <c r="D331" s="185" t="s">
        <v>74</v>
      </c>
      <c r="E331" s="239">
        <f t="shared" si="133"/>
        <v>0</v>
      </c>
      <c r="F331" s="239">
        <f t="shared" si="133"/>
        <v>0</v>
      </c>
      <c r="G331" s="239">
        <f t="shared" si="133"/>
        <v>0</v>
      </c>
      <c r="H331" s="43">
        <v>0</v>
      </c>
      <c r="I331" s="26">
        <v>0</v>
      </c>
    </row>
    <row r="332" s="3" customFormat="1" spans="1:9">
      <c r="A332" s="186">
        <v>322</v>
      </c>
      <c r="B332" s="187"/>
      <c r="C332" s="188"/>
      <c r="D332" s="221" t="s">
        <v>80</v>
      </c>
      <c r="E332" s="240">
        <f t="shared" si="133"/>
        <v>0</v>
      </c>
      <c r="F332" s="240">
        <f t="shared" si="133"/>
        <v>0</v>
      </c>
      <c r="G332" s="240">
        <f t="shared" si="133"/>
        <v>0</v>
      </c>
      <c r="H332" s="43">
        <v>0</v>
      </c>
      <c r="I332" s="26">
        <v>0</v>
      </c>
    </row>
    <row r="333" s="1" customFormat="1" spans="1:9">
      <c r="A333" s="189">
        <v>3222</v>
      </c>
      <c r="B333" s="190"/>
      <c r="C333" s="191"/>
      <c r="D333" s="241" t="s">
        <v>82</v>
      </c>
      <c r="E333" s="210">
        <v>0</v>
      </c>
      <c r="F333" s="210"/>
      <c r="G333" s="47">
        <v>0</v>
      </c>
      <c r="H333" s="43">
        <v>0</v>
      </c>
      <c r="I333" s="26">
        <v>0</v>
      </c>
    </row>
    <row r="334" ht="14.45" customHeight="1" spans="1:9">
      <c r="A334" s="142" t="s">
        <v>199</v>
      </c>
      <c r="B334" s="143"/>
      <c r="C334" s="144"/>
      <c r="D334" s="177" t="s">
        <v>282</v>
      </c>
      <c r="E334" s="233">
        <f t="shared" ref="E334:G337" si="134">SUM(E335)</f>
        <v>0</v>
      </c>
      <c r="F334" s="233">
        <f t="shared" si="134"/>
        <v>0</v>
      </c>
      <c r="G334" s="233">
        <f t="shared" si="134"/>
        <v>0</v>
      </c>
      <c r="H334" s="43">
        <v>0</v>
      </c>
      <c r="I334" s="26">
        <v>0</v>
      </c>
    </row>
    <row r="335" spans="1:9">
      <c r="A335" s="178">
        <v>3</v>
      </c>
      <c r="B335" s="179"/>
      <c r="C335" s="180"/>
      <c r="D335" s="181" t="s">
        <v>64</v>
      </c>
      <c r="E335" s="238">
        <f t="shared" si="134"/>
        <v>0</v>
      </c>
      <c r="F335" s="238">
        <f t="shared" si="134"/>
        <v>0</v>
      </c>
      <c r="G335" s="238">
        <f t="shared" si="134"/>
        <v>0</v>
      </c>
      <c r="H335" s="43">
        <v>0</v>
      </c>
      <c r="I335" s="26">
        <v>0</v>
      </c>
    </row>
    <row r="336" spans="1:9">
      <c r="A336" s="182">
        <v>32</v>
      </c>
      <c r="B336" s="183"/>
      <c r="C336" s="184"/>
      <c r="D336" s="185" t="s">
        <v>74</v>
      </c>
      <c r="E336" s="239">
        <f t="shared" si="134"/>
        <v>0</v>
      </c>
      <c r="F336" s="239">
        <f t="shared" si="134"/>
        <v>0</v>
      </c>
      <c r="G336" s="239">
        <f t="shared" si="134"/>
        <v>0</v>
      </c>
      <c r="H336" s="43">
        <v>0</v>
      </c>
      <c r="I336" s="26">
        <v>0</v>
      </c>
    </row>
    <row r="337" spans="1:9">
      <c r="A337" s="186">
        <v>322</v>
      </c>
      <c r="B337" s="187"/>
      <c r="C337" s="188"/>
      <c r="D337" s="221" t="s">
        <v>80</v>
      </c>
      <c r="E337" s="240">
        <f t="shared" si="134"/>
        <v>0</v>
      </c>
      <c r="F337" s="240">
        <f t="shared" si="134"/>
        <v>0</v>
      </c>
      <c r="G337" s="240">
        <f t="shared" si="134"/>
        <v>0</v>
      </c>
      <c r="H337" s="43">
        <v>0</v>
      </c>
      <c r="I337" s="26">
        <v>0</v>
      </c>
    </row>
    <row r="338" ht="25.5" spans="1:9">
      <c r="A338" s="189">
        <v>322</v>
      </c>
      <c r="B338" s="190"/>
      <c r="C338" s="191" t="s">
        <v>283</v>
      </c>
      <c r="D338" s="241" t="s">
        <v>82</v>
      </c>
      <c r="E338" s="210">
        <v>0</v>
      </c>
      <c r="F338" s="210"/>
      <c r="G338" s="47">
        <v>0</v>
      </c>
      <c r="H338" s="43">
        <v>0</v>
      </c>
      <c r="I338" s="26">
        <v>0</v>
      </c>
    </row>
    <row r="343" spans="11:11">
      <c r="K343" s="3"/>
    </row>
  </sheetData>
  <mergeCells count="93">
    <mergeCell ref="A1:J1"/>
    <mergeCell ref="A5:H5"/>
    <mergeCell ref="A7:C7"/>
    <mergeCell ref="A10:C10"/>
    <mergeCell ref="A11:C11"/>
    <mergeCell ref="A12:C12"/>
    <mergeCell ref="A13:C13"/>
    <mergeCell ref="A14:C14"/>
    <mergeCell ref="A21:C21"/>
    <mergeCell ref="A41:C41"/>
    <mergeCell ref="A42:C42"/>
    <mergeCell ref="A43:C43"/>
    <mergeCell ref="A44:C44"/>
    <mergeCell ref="A45:C45"/>
    <mergeCell ref="A78:C78"/>
    <mergeCell ref="A79:C79"/>
    <mergeCell ref="A80:C80"/>
    <mergeCell ref="A113:C113"/>
    <mergeCell ref="A114:C114"/>
    <mergeCell ref="A115:C115"/>
    <mergeCell ref="A124:C124"/>
    <mergeCell ref="A147:C147"/>
    <mergeCell ref="A148:C148"/>
    <mergeCell ref="A153:C153"/>
    <mergeCell ref="A155:C155"/>
    <mergeCell ref="A165:C165"/>
    <mergeCell ref="A166:C166"/>
    <mergeCell ref="A171:C171"/>
    <mergeCell ref="A172:C172"/>
    <mergeCell ref="A173:C173"/>
    <mergeCell ref="A176:C176"/>
    <mergeCell ref="A177:C177"/>
    <mergeCell ref="A178:C178"/>
    <mergeCell ref="A179:C179"/>
    <mergeCell ref="A180:C180"/>
    <mergeCell ref="A181:C181"/>
    <mergeCell ref="A183:C183"/>
    <mergeCell ref="A184:C184"/>
    <mergeCell ref="A185:C185"/>
    <mergeCell ref="A187:C187"/>
    <mergeCell ref="A190:C190"/>
    <mergeCell ref="A191:C191"/>
    <mergeCell ref="A192:C192"/>
    <mergeCell ref="A193:C193"/>
    <mergeCell ref="A199:C199"/>
    <mergeCell ref="A200:C200"/>
    <mergeCell ref="A205:C205"/>
    <mergeCell ref="A206:C206"/>
    <mergeCell ref="A207:C207"/>
    <mergeCell ref="A208:C208"/>
    <mergeCell ref="A211:C211"/>
    <mergeCell ref="A212:C212"/>
    <mergeCell ref="A215:C215"/>
    <mergeCell ref="A216:C216"/>
    <mergeCell ref="A217:C217"/>
    <mergeCell ref="A223:C223"/>
    <mergeCell ref="A225:C225"/>
    <mergeCell ref="A226:C226"/>
    <mergeCell ref="A227:C227"/>
    <mergeCell ref="A228:C228"/>
    <mergeCell ref="A233:C233"/>
    <mergeCell ref="A243:C243"/>
    <mergeCell ref="A244:C244"/>
    <mergeCell ref="A247:C247"/>
    <mergeCell ref="A257:C257"/>
    <mergeCell ref="A258:C258"/>
    <mergeCell ref="A261:C261"/>
    <mergeCell ref="A262:C262"/>
    <mergeCell ref="A272:C272"/>
    <mergeCell ref="A273:C273"/>
    <mergeCell ref="A275:C275"/>
    <mergeCell ref="A285:C285"/>
    <mergeCell ref="A286:C286"/>
    <mergeCell ref="A288:C288"/>
    <mergeCell ref="A289:C289"/>
    <mergeCell ref="A290:C290"/>
    <mergeCell ref="A291:C291"/>
    <mergeCell ref="A294:C294"/>
    <mergeCell ref="A296:C296"/>
    <mergeCell ref="A297:C297"/>
    <mergeCell ref="A300:C300"/>
    <mergeCell ref="A301:C301"/>
    <mergeCell ref="A308:C308"/>
    <mergeCell ref="A309:C309"/>
    <mergeCell ref="A310:C310"/>
    <mergeCell ref="A313:C313"/>
    <mergeCell ref="A328:C328"/>
    <mergeCell ref="A329:C329"/>
    <mergeCell ref="A330:C330"/>
    <mergeCell ref="A331:C331"/>
    <mergeCell ref="A334:C334"/>
    <mergeCell ref="A335:C335"/>
    <mergeCell ref="A336:C336"/>
  </mergeCells>
  <pageMargins left="0.7" right="0.7" top="0.75" bottom="0.75" header="0.3" footer="0.3"/>
  <pageSetup paperSize="9" scale="71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dcterms:created xsi:type="dcterms:W3CDTF">2022-08-12T12:51:00Z</dcterms:created>
  <cp:lastPrinted>2025-03-20T08:52:00Z</cp:lastPrinted>
  <dcterms:modified xsi:type="dcterms:W3CDTF">2026-03-24T09:19:26Z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DBD79AE8E30E4AAAA9CC6BED6ADEC723_13</vt:lpwstr>
  </property>
  <property fmtid="{D5CDD505-2E9C-101B-9397-08002B2CF9AE}" pid="3" name="KSOProductBuildVer">
    <vt:lpwstr>1033-12.2.0.23196</vt:lpwstr>
  </property>
</Properties>
</file>