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5"/>
  </bookViews>
  <sheets>
    <sheet name="SAŽETAK" sheetId="11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9" i="7"/>
  <c r="I349"/>
  <c r="J348"/>
  <c r="I348"/>
  <c r="J347"/>
  <c r="I347"/>
  <c r="J346"/>
  <c r="I346"/>
  <c r="G346"/>
  <c r="J345"/>
  <c r="I345"/>
  <c r="H345"/>
  <c r="G345"/>
  <c r="F345"/>
  <c r="E345"/>
  <c r="J344"/>
  <c r="I344"/>
  <c r="H344"/>
  <c r="G344"/>
  <c r="F344"/>
  <c r="E344"/>
  <c r="J343"/>
  <c r="I343"/>
  <c r="H343"/>
  <c r="G343"/>
  <c r="F343"/>
  <c r="E343"/>
  <c r="J342"/>
  <c r="I342"/>
  <c r="J341"/>
  <c r="I341"/>
  <c r="G341"/>
  <c r="J340"/>
  <c r="I340"/>
  <c r="H340"/>
  <c r="G340"/>
  <c r="F340"/>
  <c r="E340"/>
  <c r="J339"/>
  <c r="I339"/>
  <c r="H339"/>
  <c r="G339"/>
  <c r="F339"/>
  <c r="E339"/>
  <c r="J338"/>
  <c r="I338"/>
  <c r="H338"/>
  <c r="G338"/>
  <c r="F338"/>
  <c r="E338"/>
  <c r="J337"/>
  <c r="I337"/>
  <c r="H337"/>
  <c r="G337"/>
  <c r="F337"/>
  <c r="E337"/>
  <c r="J336"/>
  <c r="I336"/>
  <c r="J335"/>
  <c r="I335"/>
  <c r="H335"/>
  <c r="G335"/>
  <c r="F335"/>
  <c r="J334"/>
  <c r="I334"/>
  <c r="J333"/>
  <c r="I333"/>
  <c r="J332"/>
  <c r="I332"/>
  <c r="H332"/>
  <c r="G332"/>
  <c r="F332"/>
  <c r="E332"/>
  <c r="J331"/>
  <c r="I331"/>
  <c r="H331"/>
  <c r="G331"/>
  <c r="F331"/>
  <c r="E331"/>
  <c r="J330"/>
  <c r="I330"/>
  <c r="J329"/>
  <c r="I329"/>
  <c r="H329"/>
  <c r="G329"/>
  <c r="F329"/>
  <c r="E329"/>
  <c r="J328"/>
  <c r="I328"/>
  <c r="J327"/>
  <c r="I327"/>
  <c r="H327"/>
  <c r="G327"/>
  <c r="F327"/>
  <c r="E327"/>
  <c r="J326"/>
  <c r="I326"/>
  <c r="J325"/>
  <c r="I325"/>
  <c r="H325"/>
  <c r="G325"/>
  <c r="F325"/>
  <c r="E325"/>
  <c r="J324"/>
  <c r="I324"/>
  <c r="H324"/>
  <c r="G324"/>
  <c r="F324"/>
  <c r="E324"/>
  <c r="J323"/>
  <c r="I323"/>
  <c r="H323"/>
  <c r="G323"/>
  <c r="F323"/>
  <c r="E323"/>
  <c r="J322"/>
  <c r="I322"/>
  <c r="H322"/>
  <c r="G322"/>
  <c r="F322"/>
  <c r="E322"/>
  <c r="J321"/>
  <c r="I321"/>
  <c r="J320"/>
  <c r="I320"/>
  <c r="H320"/>
  <c r="G320"/>
  <c r="F320"/>
  <c r="E320"/>
  <c r="J319"/>
  <c r="I319"/>
  <c r="H319"/>
  <c r="G319"/>
  <c r="F319"/>
  <c r="E319"/>
  <c r="J318"/>
  <c r="I318"/>
  <c r="H318"/>
  <c r="G318"/>
  <c r="F318"/>
  <c r="E318"/>
  <c r="J317"/>
  <c r="I317"/>
  <c r="H317"/>
  <c r="G317"/>
  <c r="F317"/>
  <c r="E317"/>
  <c r="J316"/>
  <c r="I316"/>
  <c r="J315"/>
  <c r="I315"/>
  <c r="H315"/>
  <c r="G315"/>
  <c r="F315"/>
  <c r="E315"/>
  <c r="J314"/>
  <c r="I314"/>
  <c r="J313"/>
  <c r="I313"/>
  <c r="H313"/>
  <c r="G313"/>
  <c r="F313"/>
  <c r="E313"/>
  <c r="J312"/>
  <c r="I312"/>
  <c r="H312"/>
  <c r="G312"/>
  <c r="F312"/>
  <c r="E312"/>
  <c r="J311"/>
  <c r="I311"/>
  <c r="H311"/>
  <c r="G311"/>
  <c r="F311"/>
  <c r="E311"/>
  <c r="J310"/>
  <c r="I310"/>
  <c r="H310"/>
  <c r="G310"/>
  <c r="F310"/>
  <c r="E310"/>
  <c r="J309"/>
  <c r="I309"/>
  <c r="H309"/>
  <c r="G309"/>
  <c r="F309"/>
  <c r="E309"/>
  <c r="J308"/>
  <c r="I308"/>
  <c r="J307"/>
  <c r="I307"/>
  <c r="H307"/>
  <c r="G307"/>
  <c r="E307"/>
  <c r="J306"/>
  <c r="I306"/>
  <c r="H306"/>
  <c r="G306"/>
  <c r="F306"/>
  <c r="E306"/>
  <c r="J305"/>
  <c r="I305"/>
  <c r="H305"/>
  <c r="G305"/>
  <c r="F305"/>
  <c r="E305"/>
  <c r="J304"/>
  <c r="I304"/>
  <c r="H304"/>
  <c r="G304"/>
  <c r="F304"/>
  <c r="E304"/>
  <c r="J303"/>
  <c r="I303"/>
  <c r="H303"/>
  <c r="G303"/>
  <c r="F303"/>
  <c r="E303"/>
  <c r="J302"/>
  <c r="I302"/>
  <c r="J301"/>
  <c r="I301"/>
  <c r="H301"/>
  <c r="G301"/>
  <c r="E301"/>
  <c r="J300"/>
  <c r="I300"/>
  <c r="H300"/>
  <c r="G300"/>
  <c r="F300"/>
  <c r="E300"/>
  <c r="J299"/>
  <c r="I299"/>
  <c r="H299"/>
  <c r="G299"/>
  <c r="F299"/>
  <c r="E299"/>
  <c r="J298"/>
  <c r="I298"/>
  <c r="H298"/>
  <c r="G298"/>
  <c r="F298"/>
  <c r="E298"/>
  <c r="J297"/>
  <c r="I297"/>
  <c r="H297"/>
  <c r="G297"/>
  <c r="F297"/>
  <c r="E297"/>
  <c r="J295"/>
  <c r="I295"/>
  <c r="H295"/>
  <c r="G295"/>
  <c r="J294"/>
  <c r="I294"/>
  <c r="H294"/>
  <c r="G294"/>
  <c r="F294"/>
  <c r="E294"/>
  <c r="J293"/>
  <c r="I293"/>
  <c r="H293"/>
  <c r="G293"/>
  <c r="F293"/>
  <c r="E293"/>
  <c r="J292"/>
  <c r="I292"/>
  <c r="J291"/>
  <c r="I291"/>
  <c r="H291"/>
  <c r="G291"/>
  <c r="F291"/>
  <c r="E291"/>
  <c r="J290"/>
  <c r="I290"/>
  <c r="H290"/>
  <c r="G290"/>
  <c r="F290"/>
  <c r="E290"/>
  <c r="J288"/>
  <c r="I288"/>
  <c r="H288"/>
  <c r="G288"/>
  <c r="F288"/>
  <c r="E288"/>
  <c r="J287"/>
  <c r="I287"/>
  <c r="J286"/>
  <c r="I286"/>
  <c r="H286"/>
  <c r="G286"/>
  <c r="F286"/>
  <c r="E286"/>
  <c r="J285"/>
  <c r="I285"/>
  <c r="J284"/>
  <c r="I284"/>
  <c r="J283"/>
  <c r="I283"/>
  <c r="H283"/>
  <c r="G283"/>
  <c r="F283"/>
  <c r="E283"/>
  <c r="J282"/>
  <c r="I282"/>
  <c r="J281"/>
  <c r="I281"/>
  <c r="H281"/>
  <c r="G281"/>
  <c r="F281"/>
  <c r="E281"/>
  <c r="J280"/>
  <c r="I280"/>
  <c r="H280"/>
  <c r="G280"/>
  <c r="F280"/>
  <c r="E280"/>
  <c r="J279"/>
  <c r="I279"/>
  <c r="H279"/>
  <c r="G279"/>
  <c r="F279"/>
  <c r="E279"/>
  <c r="J278"/>
  <c r="I278"/>
  <c r="H278"/>
  <c r="G278"/>
  <c r="F278"/>
  <c r="E278"/>
  <c r="J277"/>
  <c r="I277"/>
  <c r="J276"/>
  <c r="I276"/>
  <c r="H276"/>
  <c r="G276"/>
  <c r="F276"/>
  <c r="E276"/>
  <c r="J275"/>
  <c r="I275"/>
  <c r="H275"/>
  <c r="G275"/>
  <c r="F275"/>
  <c r="E275"/>
  <c r="J274"/>
  <c r="I274"/>
  <c r="J273"/>
  <c r="I273"/>
  <c r="H273"/>
  <c r="G273"/>
  <c r="F273"/>
  <c r="E273"/>
  <c r="J272"/>
  <c r="I272"/>
  <c r="J271"/>
  <c r="I271"/>
  <c r="J270"/>
  <c r="I270"/>
  <c r="H270"/>
  <c r="G270"/>
  <c r="F270"/>
  <c r="E270"/>
  <c r="J269"/>
  <c r="I269"/>
  <c r="J268"/>
  <c r="I268"/>
  <c r="H268"/>
  <c r="G268"/>
  <c r="F268"/>
  <c r="E268"/>
  <c r="J267"/>
  <c r="I267"/>
  <c r="H267"/>
  <c r="G267"/>
  <c r="F267"/>
  <c r="E267"/>
  <c r="J266"/>
  <c r="I266"/>
  <c r="H266"/>
  <c r="G266"/>
  <c r="F266"/>
  <c r="E266"/>
  <c r="J265"/>
  <c r="I265"/>
  <c r="H265"/>
  <c r="G265"/>
  <c r="F265"/>
  <c r="E265"/>
  <c r="J264"/>
  <c r="I264"/>
  <c r="H264"/>
  <c r="G264"/>
  <c r="F264"/>
  <c r="E264"/>
  <c r="J263"/>
  <c r="I263"/>
  <c r="J262"/>
  <c r="I262"/>
  <c r="H262"/>
  <c r="G262"/>
  <c r="F262"/>
  <c r="E262"/>
  <c r="J261"/>
  <c r="I261"/>
  <c r="H261"/>
  <c r="G261"/>
  <c r="F261"/>
  <c r="E261"/>
  <c r="J260"/>
  <c r="I260"/>
  <c r="H260"/>
  <c r="G260"/>
  <c r="F260"/>
  <c r="E260"/>
  <c r="J259"/>
  <c r="I259"/>
  <c r="J258"/>
  <c r="I258"/>
  <c r="H258"/>
  <c r="G258"/>
  <c r="F258"/>
  <c r="E258"/>
  <c r="J257"/>
  <c r="I257"/>
  <c r="J256"/>
  <c r="I256"/>
  <c r="J255"/>
  <c r="I255"/>
  <c r="H255"/>
  <c r="G255"/>
  <c r="F255"/>
  <c r="E255"/>
  <c r="J254"/>
  <c r="I254"/>
  <c r="J253"/>
  <c r="I253"/>
  <c r="H253"/>
  <c r="G253"/>
  <c r="F253"/>
  <c r="E253"/>
  <c r="J252"/>
  <c r="I252"/>
  <c r="H252"/>
  <c r="G252"/>
  <c r="F252"/>
  <c r="E252"/>
  <c r="J251"/>
  <c r="I251"/>
  <c r="H251"/>
  <c r="G251"/>
  <c r="F251"/>
  <c r="E251"/>
  <c r="J250"/>
  <c r="I250"/>
  <c r="H250"/>
  <c r="G250"/>
  <c r="F250"/>
  <c r="E250"/>
  <c r="J249"/>
  <c r="I249"/>
  <c r="J248"/>
  <c r="I248"/>
  <c r="G248"/>
  <c r="J247"/>
  <c r="I247"/>
  <c r="H247"/>
  <c r="G247"/>
  <c r="F247"/>
  <c r="E247"/>
  <c r="J246"/>
  <c r="I246"/>
  <c r="H246"/>
  <c r="G246"/>
  <c r="F246"/>
  <c r="E246"/>
  <c r="J244"/>
  <c r="I244"/>
  <c r="J243"/>
  <c r="I243"/>
  <c r="H243"/>
  <c r="G243"/>
  <c r="F243"/>
  <c r="E243"/>
  <c r="J242"/>
  <c r="I242"/>
  <c r="J241"/>
  <c r="I241"/>
  <c r="J240"/>
  <c r="I240"/>
  <c r="H240"/>
  <c r="G240"/>
  <c r="F240"/>
  <c r="E240"/>
  <c r="J239"/>
  <c r="I239"/>
  <c r="J238"/>
  <c r="I238"/>
  <c r="H238"/>
  <c r="G238"/>
  <c r="E238"/>
  <c r="H237"/>
  <c r="F237"/>
  <c r="J233"/>
  <c r="I233"/>
  <c r="H233"/>
  <c r="G233"/>
  <c r="F233"/>
  <c r="E233"/>
  <c r="J232"/>
  <c r="I232"/>
  <c r="H232"/>
  <c r="G232"/>
  <c r="F232"/>
  <c r="E232"/>
  <c r="J231"/>
  <c r="I231"/>
  <c r="H231"/>
  <c r="G231"/>
  <c r="F231"/>
  <c r="E231"/>
  <c r="J230"/>
  <c r="I230"/>
  <c r="J229"/>
  <c r="I229"/>
  <c r="H229"/>
  <c r="G229"/>
  <c r="F229"/>
  <c r="E229"/>
  <c r="J228"/>
  <c r="I228"/>
  <c r="J227"/>
  <c r="I227"/>
  <c r="H227"/>
  <c r="G227"/>
  <c r="F227"/>
  <c r="E227"/>
  <c r="J226"/>
  <c r="I226"/>
  <c r="H226"/>
  <c r="G226"/>
  <c r="F226"/>
  <c r="E226"/>
  <c r="J225"/>
  <c r="I225"/>
  <c r="H225"/>
  <c r="G225"/>
  <c r="F225"/>
  <c r="E225"/>
  <c r="J224"/>
  <c r="I224"/>
  <c r="H224"/>
  <c r="G224"/>
  <c r="F224"/>
  <c r="E224"/>
  <c r="J223"/>
  <c r="I223"/>
  <c r="H223"/>
  <c r="G223"/>
  <c r="F223"/>
  <c r="E223"/>
  <c r="J221"/>
  <c r="I221"/>
  <c r="J220"/>
  <c r="I220"/>
  <c r="H220"/>
  <c r="G220"/>
  <c r="F220"/>
  <c r="E220"/>
  <c r="J219"/>
  <c r="I219"/>
  <c r="H219"/>
  <c r="G219"/>
  <c r="F219"/>
  <c r="E219"/>
  <c r="J218"/>
  <c r="I218"/>
  <c r="H218"/>
  <c r="G218"/>
  <c r="F218"/>
  <c r="E218"/>
  <c r="J217"/>
  <c r="I217"/>
  <c r="J216"/>
  <c r="I216"/>
  <c r="G216"/>
  <c r="J215"/>
  <c r="I215"/>
  <c r="G215"/>
  <c r="F215"/>
  <c r="J214"/>
  <c r="I214"/>
  <c r="H214"/>
  <c r="G214"/>
  <c r="F214"/>
  <c r="J213"/>
  <c r="I213"/>
  <c r="H213"/>
  <c r="G213"/>
  <c r="F213"/>
  <c r="J212"/>
  <c r="I212"/>
  <c r="H212"/>
  <c r="G212"/>
  <c r="F212"/>
  <c r="E212"/>
  <c r="J211"/>
  <c r="I211"/>
  <c r="J210"/>
  <c r="I210"/>
  <c r="H210"/>
  <c r="G210"/>
  <c r="F210"/>
  <c r="E210"/>
  <c r="J209"/>
  <c r="I209"/>
  <c r="H209"/>
  <c r="G209"/>
  <c r="F209"/>
  <c r="E209"/>
  <c r="J208"/>
  <c r="I208"/>
  <c r="H208"/>
  <c r="G208"/>
  <c r="F208"/>
  <c r="E208"/>
  <c r="J207"/>
  <c r="I207"/>
  <c r="J206"/>
  <c r="I206"/>
  <c r="H206"/>
  <c r="G206"/>
  <c r="F206"/>
  <c r="E206"/>
  <c r="J205"/>
  <c r="I205"/>
  <c r="H205"/>
  <c r="G205"/>
  <c r="F205"/>
  <c r="E205"/>
  <c r="J204"/>
  <c r="I204"/>
  <c r="H204"/>
  <c r="G204"/>
  <c r="F204"/>
  <c r="E204"/>
  <c r="J203"/>
  <c r="I203"/>
  <c r="G203"/>
  <c r="E203"/>
  <c r="J202"/>
  <c r="I202"/>
  <c r="H202"/>
  <c r="G202"/>
  <c r="F202"/>
  <c r="E202"/>
  <c r="J200"/>
  <c r="I200"/>
  <c r="J199"/>
  <c r="I199"/>
  <c r="J198"/>
  <c r="I198"/>
  <c r="J197"/>
  <c r="I197"/>
  <c r="H197"/>
  <c r="G197"/>
  <c r="F197"/>
  <c r="E197"/>
  <c r="J196"/>
  <c r="I196"/>
  <c r="H196"/>
  <c r="G196"/>
  <c r="F196"/>
  <c r="E196"/>
  <c r="J195"/>
  <c r="I195"/>
  <c r="H195"/>
  <c r="G195"/>
  <c r="F195"/>
  <c r="E195"/>
  <c r="J194"/>
  <c r="I194"/>
  <c r="J193"/>
  <c r="I193"/>
  <c r="H193"/>
  <c r="G193"/>
  <c r="F193"/>
  <c r="E193"/>
  <c r="J192"/>
  <c r="I192"/>
  <c r="J191"/>
  <c r="I191"/>
  <c r="J190"/>
  <c r="I190"/>
  <c r="H190"/>
  <c r="G190"/>
  <c r="F190"/>
  <c r="E190"/>
  <c r="J189"/>
  <c r="I189"/>
  <c r="H189"/>
  <c r="G189"/>
  <c r="F189"/>
  <c r="E189"/>
  <c r="J188"/>
  <c r="I188"/>
  <c r="H188"/>
  <c r="G188"/>
  <c r="F188"/>
  <c r="E188"/>
  <c r="J187"/>
  <c r="I187"/>
  <c r="H187"/>
  <c r="G187"/>
  <c r="F187"/>
  <c r="E187"/>
  <c r="J186"/>
  <c r="I186"/>
  <c r="H186"/>
  <c r="G186"/>
  <c r="F186"/>
  <c r="E186"/>
  <c r="J185"/>
  <c r="I185"/>
  <c r="J184"/>
  <c r="I184"/>
  <c r="F184"/>
  <c r="J183"/>
  <c r="I183"/>
  <c r="H183"/>
  <c r="G183"/>
  <c r="F183"/>
  <c r="E183"/>
  <c r="J182"/>
  <c r="I182"/>
  <c r="H182"/>
  <c r="G182"/>
  <c r="F182"/>
  <c r="J181"/>
  <c r="I181"/>
  <c r="H181"/>
  <c r="G181"/>
  <c r="F181"/>
  <c r="E181"/>
  <c r="J180"/>
  <c r="I180"/>
  <c r="G180"/>
  <c r="F180"/>
  <c r="E180"/>
  <c r="J179"/>
  <c r="I179"/>
  <c r="H179"/>
  <c r="G179"/>
  <c r="F179"/>
  <c r="E179"/>
  <c r="J178"/>
  <c r="I178"/>
  <c r="J177"/>
  <c r="I177"/>
  <c r="H177"/>
  <c r="G177"/>
  <c r="J175"/>
  <c r="I175"/>
  <c r="H175"/>
  <c r="G175"/>
  <c r="F175"/>
  <c r="J174"/>
  <c r="I174"/>
  <c r="H174"/>
  <c r="G174"/>
  <c r="F174"/>
  <c r="E174"/>
  <c r="J173"/>
  <c r="I173"/>
  <c r="H173"/>
  <c r="G173"/>
  <c r="F173"/>
  <c r="E173"/>
  <c r="J172"/>
  <c r="I172"/>
  <c r="H172"/>
  <c r="G172"/>
  <c r="F172"/>
  <c r="E172"/>
  <c r="J171"/>
  <c r="I171"/>
  <c r="J170"/>
  <c r="I170"/>
  <c r="H170"/>
  <c r="G170"/>
  <c r="E170"/>
  <c r="J169"/>
  <c r="I169"/>
  <c r="H169"/>
  <c r="G169"/>
  <c r="F169"/>
  <c r="E169"/>
  <c r="J168"/>
  <c r="I168"/>
  <c r="H168"/>
  <c r="G168"/>
  <c r="F168"/>
  <c r="E168"/>
  <c r="J167"/>
  <c r="I167"/>
  <c r="H167"/>
  <c r="G167"/>
  <c r="F167"/>
  <c r="E167"/>
  <c r="J166"/>
  <c r="I166"/>
  <c r="H166"/>
  <c r="G166"/>
  <c r="F166"/>
  <c r="E166"/>
  <c r="J165"/>
  <c r="I165"/>
  <c r="J164"/>
  <c r="I164"/>
  <c r="H164"/>
  <c r="G164"/>
  <c r="F164"/>
  <c r="E164"/>
  <c r="J163"/>
  <c r="I163"/>
  <c r="J162"/>
  <c r="I162"/>
  <c r="H162"/>
  <c r="G162"/>
  <c r="F162"/>
  <c r="E162"/>
  <c r="J161"/>
  <c r="I161"/>
  <c r="H161"/>
  <c r="G161"/>
  <c r="F161"/>
  <c r="E161"/>
  <c r="J160"/>
  <c r="I160"/>
  <c r="H160"/>
  <c r="G160"/>
  <c r="F160"/>
  <c r="E160"/>
  <c r="J159"/>
  <c r="I159"/>
  <c r="J158"/>
  <c r="I158"/>
  <c r="H158"/>
  <c r="G158"/>
  <c r="E158"/>
  <c r="J157"/>
  <c r="I157"/>
  <c r="J156"/>
  <c r="I156"/>
  <c r="J155"/>
  <c r="I155"/>
  <c r="H155"/>
  <c r="G155"/>
  <c r="F155"/>
  <c r="E155"/>
  <c r="J154"/>
  <c r="I154"/>
  <c r="J153"/>
  <c r="I153"/>
  <c r="J152"/>
  <c r="I152"/>
  <c r="J151"/>
  <c r="I151"/>
  <c r="H151"/>
  <c r="G151"/>
  <c r="F151"/>
  <c r="E151"/>
  <c r="J150"/>
  <c r="I150"/>
  <c r="H150"/>
  <c r="G150"/>
  <c r="E150"/>
  <c r="J149"/>
  <c r="I149"/>
  <c r="H149"/>
  <c r="G149"/>
  <c r="F149"/>
  <c r="E149"/>
  <c r="J148"/>
  <c r="I148"/>
  <c r="H148"/>
  <c r="G148"/>
  <c r="F148"/>
  <c r="E148"/>
  <c r="J147"/>
  <c r="I147"/>
  <c r="J146"/>
  <c r="I146"/>
  <c r="H146"/>
  <c r="G146"/>
  <c r="F146"/>
  <c r="E146"/>
  <c r="J144"/>
  <c r="I144"/>
  <c r="J143"/>
  <c r="I143"/>
  <c r="H143"/>
  <c r="G143"/>
  <c r="F143"/>
  <c r="E143"/>
  <c r="J142"/>
  <c r="I142"/>
  <c r="H142"/>
  <c r="G142"/>
  <c r="F142"/>
  <c r="E142"/>
  <c r="J141"/>
  <c r="I141"/>
  <c r="H141"/>
  <c r="G141"/>
  <c r="F141"/>
  <c r="E141"/>
  <c r="J140"/>
  <c r="I140"/>
  <c r="J139"/>
  <c r="I139"/>
  <c r="H139"/>
  <c r="G139"/>
  <c r="F139"/>
  <c r="E139"/>
  <c r="J138"/>
  <c r="I138"/>
  <c r="H138"/>
  <c r="G138"/>
  <c r="F138"/>
  <c r="E138"/>
  <c r="J135"/>
  <c r="I135"/>
  <c r="J134"/>
  <c r="I134"/>
  <c r="H134"/>
  <c r="G134"/>
  <c r="F134"/>
  <c r="E134"/>
  <c r="J133"/>
  <c r="I133"/>
  <c r="J132"/>
  <c r="I132"/>
  <c r="G132"/>
  <c r="F132"/>
  <c r="J131"/>
  <c r="I131"/>
  <c r="J129"/>
  <c r="I129"/>
  <c r="J128"/>
  <c r="I128"/>
  <c r="H128"/>
  <c r="G128"/>
  <c r="F128"/>
  <c r="E128"/>
  <c r="J127"/>
  <c r="I127"/>
  <c r="J126"/>
  <c r="I126"/>
  <c r="J125"/>
  <c r="I125"/>
  <c r="J124"/>
  <c r="I124"/>
  <c r="H124"/>
  <c r="G124"/>
  <c r="F124"/>
  <c r="J123"/>
  <c r="I123"/>
  <c r="H123"/>
  <c r="G123"/>
  <c r="F123"/>
  <c r="E123"/>
  <c r="J122"/>
  <c r="I122"/>
  <c r="J121"/>
  <c r="I121"/>
  <c r="H121"/>
  <c r="G121"/>
  <c r="J120"/>
  <c r="I120"/>
  <c r="J119"/>
  <c r="I119"/>
  <c r="H119"/>
  <c r="G119"/>
  <c r="E119"/>
  <c r="J118"/>
  <c r="I118"/>
  <c r="J117"/>
  <c r="I117"/>
  <c r="J116"/>
  <c r="I116"/>
  <c r="J115"/>
  <c r="I115"/>
  <c r="H115"/>
  <c r="G115"/>
  <c r="J114"/>
  <c r="I114"/>
  <c r="H114"/>
  <c r="G114"/>
  <c r="F114"/>
  <c r="E114"/>
  <c r="J113"/>
  <c r="I113"/>
  <c r="H113"/>
  <c r="G113"/>
  <c r="F113"/>
  <c r="J112"/>
  <c r="I112"/>
  <c r="H112"/>
  <c r="G112"/>
  <c r="F112"/>
  <c r="E112"/>
  <c r="J111"/>
  <c r="I111"/>
  <c r="J110"/>
  <c r="I110"/>
  <c r="J109"/>
  <c r="I109"/>
  <c r="H109"/>
  <c r="G109"/>
  <c r="J108"/>
  <c r="I108"/>
  <c r="H108"/>
  <c r="G108"/>
  <c r="F108"/>
  <c r="E108"/>
  <c r="J107"/>
  <c r="I107"/>
  <c r="J106"/>
  <c r="I106"/>
  <c r="J105"/>
  <c r="I105"/>
  <c r="J104"/>
  <c r="I104"/>
  <c r="J102"/>
  <c r="I102"/>
  <c r="J101"/>
  <c r="I101"/>
  <c r="H101"/>
  <c r="G101"/>
  <c r="E101"/>
  <c r="J100"/>
  <c r="I100"/>
  <c r="J99"/>
  <c r="I99"/>
  <c r="J98"/>
  <c r="I98"/>
  <c r="J97"/>
  <c r="I97"/>
  <c r="J96"/>
  <c r="I96"/>
  <c r="J95"/>
  <c r="I95"/>
  <c r="J94"/>
  <c r="I94"/>
  <c r="J93"/>
  <c r="I93"/>
  <c r="J92"/>
  <c r="I92"/>
  <c r="J91"/>
  <c r="I91"/>
  <c r="H91"/>
  <c r="G91"/>
  <c r="E91"/>
  <c r="J90"/>
  <c r="I90"/>
  <c r="J89"/>
  <c r="I89"/>
  <c r="J88"/>
  <c r="I88"/>
  <c r="J87"/>
  <c r="I87"/>
  <c r="J86"/>
  <c r="I86"/>
  <c r="J85"/>
  <c r="I85"/>
  <c r="J84"/>
  <c r="I84"/>
  <c r="H84"/>
  <c r="G84"/>
  <c r="E84"/>
  <c r="J83"/>
  <c r="I83"/>
  <c r="J82"/>
  <c r="I82"/>
  <c r="J81"/>
  <c r="I81"/>
  <c r="J80"/>
  <c r="I80"/>
  <c r="J79"/>
  <c r="I79"/>
  <c r="H79"/>
  <c r="G79"/>
  <c r="J78"/>
  <c r="I78"/>
  <c r="H78"/>
  <c r="G78"/>
  <c r="F78"/>
  <c r="E78"/>
  <c r="J77"/>
  <c r="I77"/>
  <c r="H77"/>
  <c r="G77"/>
  <c r="F77"/>
  <c r="E77"/>
  <c r="J76"/>
  <c r="I76"/>
  <c r="H76"/>
  <c r="G76"/>
  <c r="F76"/>
  <c r="E76"/>
  <c r="J75"/>
  <c r="I75"/>
  <c r="J74"/>
  <c r="I74"/>
  <c r="J73"/>
  <c r="I73"/>
  <c r="H73"/>
  <c r="G73"/>
  <c r="F73"/>
  <c r="J72"/>
  <c r="I72"/>
  <c r="H72"/>
  <c r="G72"/>
  <c r="F72"/>
  <c r="E72"/>
  <c r="J71"/>
  <c r="I71"/>
  <c r="J70"/>
  <c r="I70"/>
  <c r="J69"/>
  <c r="I69"/>
  <c r="J68"/>
  <c r="I68"/>
  <c r="J67"/>
  <c r="I67"/>
  <c r="J66"/>
  <c r="I66"/>
  <c r="H66"/>
  <c r="G66"/>
  <c r="F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G56"/>
  <c r="J55"/>
  <c r="I55"/>
  <c r="J54"/>
  <c r="I54"/>
  <c r="J53"/>
  <c r="I53"/>
  <c r="J52"/>
  <c r="I52"/>
  <c r="J51"/>
  <c r="I51"/>
  <c r="J50"/>
  <c r="I50"/>
  <c r="J49"/>
  <c r="I49"/>
  <c r="H49"/>
  <c r="G49"/>
  <c r="J48"/>
  <c r="I48"/>
  <c r="J47"/>
  <c r="I47"/>
  <c r="J46"/>
  <c r="I46"/>
  <c r="J45"/>
  <c r="I45"/>
  <c r="J44"/>
  <c r="I44"/>
  <c r="H44"/>
  <c r="G44"/>
  <c r="F44"/>
  <c r="J43"/>
  <c r="I43"/>
  <c r="H43"/>
  <c r="G43"/>
  <c r="F43"/>
  <c r="E43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39"/>
  <c r="I39"/>
  <c r="H39"/>
  <c r="G39"/>
  <c r="F39"/>
  <c r="E39"/>
  <c r="J38"/>
  <c r="I38"/>
  <c r="J37"/>
  <c r="I37"/>
  <c r="H37"/>
  <c r="G37"/>
  <c r="F37"/>
  <c r="E37"/>
  <c r="J36"/>
  <c r="I36"/>
  <c r="H36"/>
  <c r="G36"/>
  <c r="F36"/>
  <c r="E36"/>
  <c r="J35"/>
  <c r="I35"/>
  <c r="J34"/>
  <c r="I34"/>
  <c r="H34"/>
  <c r="G34"/>
  <c r="F34"/>
  <c r="J33"/>
  <c r="I33"/>
  <c r="J32"/>
  <c r="I32"/>
  <c r="H32"/>
  <c r="G32"/>
  <c r="F32"/>
  <c r="J31"/>
  <c r="I31"/>
  <c r="J30"/>
  <c r="I30"/>
  <c r="H30"/>
  <c r="G30"/>
  <c r="J29"/>
  <c r="I29"/>
  <c r="H29"/>
  <c r="G29"/>
  <c r="F29"/>
  <c r="E29"/>
  <c r="J28"/>
  <c r="I28"/>
  <c r="H28"/>
  <c r="G28"/>
  <c r="F28"/>
  <c r="J27"/>
  <c r="I27"/>
  <c r="H27"/>
  <c r="G27"/>
  <c r="F27"/>
  <c r="E27"/>
  <c r="J25"/>
  <c r="I25"/>
  <c r="J22"/>
  <c r="I22"/>
  <c r="G22"/>
  <c r="J21"/>
  <c r="I21"/>
  <c r="H21"/>
  <c r="G21"/>
  <c r="F21"/>
  <c r="E21"/>
  <c r="J20"/>
  <c r="I20"/>
  <c r="J19"/>
  <c r="I19"/>
  <c r="H19"/>
  <c r="G19"/>
  <c r="F19"/>
  <c r="E19"/>
  <c r="J18"/>
  <c r="I18"/>
  <c r="J17"/>
  <c r="I17"/>
  <c r="H17"/>
  <c r="G17"/>
  <c r="F17"/>
  <c r="E17"/>
  <c r="J16"/>
  <c r="I16"/>
  <c r="J15"/>
  <c r="I15"/>
  <c r="H15"/>
  <c r="G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1"/>
  <c r="I11"/>
  <c r="H11"/>
  <c r="G11"/>
  <c r="F11"/>
  <c r="E11"/>
  <c r="J10"/>
  <c r="I10"/>
  <c r="H10"/>
  <c r="G10"/>
  <c r="F10"/>
  <c r="E10"/>
  <c r="J9"/>
  <c r="I9"/>
  <c r="H9"/>
  <c r="G9"/>
  <c r="F9"/>
  <c r="E9"/>
  <c r="G15" i="5"/>
  <c r="F15"/>
  <c r="G14"/>
  <c r="G13"/>
  <c r="F13"/>
  <c r="G12"/>
  <c r="F12"/>
  <c r="E12"/>
  <c r="D12"/>
  <c r="C12"/>
  <c r="B12"/>
  <c r="G11"/>
  <c r="F11"/>
  <c r="E11"/>
  <c r="D11"/>
  <c r="C11"/>
  <c r="B11"/>
  <c r="G46" i="8"/>
  <c r="G45"/>
  <c r="F45"/>
  <c r="G44"/>
  <c r="F44"/>
  <c r="E44"/>
  <c r="D44"/>
  <c r="C44"/>
  <c r="B44"/>
  <c r="G43"/>
  <c r="F43"/>
  <c r="G42"/>
  <c r="F42"/>
  <c r="G41"/>
  <c r="F41"/>
  <c r="G40"/>
  <c r="F40"/>
  <c r="E40"/>
  <c r="D40"/>
  <c r="C40"/>
  <c r="B40"/>
  <c r="G39"/>
  <c r="F39"/>
  <c r="G38"/>
  <c r="F38"/>
  <c r="G37"/>
  <c r="F37"/>
  <c r="E37"/>
  <c r="D37"/>
  <c r="C37"/>
  <c r="B37"/>
  <c r="G36"/>
  <c r="F36"/>
  <c r="G35"/>
  <c r="F35"/>
  <c r="E35"/>
  <c r="D35"/>
  <c r="C35"/>
  <c r="B35"/>
  <c r="G34"/>
  <c r="F34"/>
  <c r="G33"/>
  <c r="F33"/>
  <c r="E33"/>
  <c r="D33"/>
  <c r="C33"/>
  <c r="B33"/>
  <c r="G32"/>
  <c r="F32"/>
  <c r="E32"/>
  <c r="D32"/>
  <c r="C32"/>
  <c r="B32"/>
  <c r="G26"/>
  <c r="G25"/>
  <c r="F25"/>
  <c r="G24"/>
  <c r="F24"/>
  <c r="G23"/>
  <c r="F23"/>
  <c r="D23"/>
  <c r="C23"/>
  <c r="B23"/>
  <c r="G22"/>
  <c r="F22"/>
  <c r="G21"/>
  <c r="F21"/>
  <c r="G20"/>
  <c r="F20"/>
  <c r="G19"/>
  <c r="F19"/>
  <c r="E19"/>
  <c r="D19"/>
  <c r="C19"/>
  <c r="B19"/>
  <c r="G18"/>
  <c r="F18"/>
  <c r="G17"/>
  <c r="F17"/>
  <c r="G16"/>
  <c r="F16"/>
  <c r="E16"/>
  <c r="D16"/>
  <c r="C16"/>
  <c r="B16"/>
  <c r="G15"/>
  <c r="F15"/>
  <c r="G14"/>
  <c r="F14"/>
  <c r="E14"/>
  <c r="D14"/>
  <c r="C14"/>
  <c r="B14"/>
  <c r="G13"/>
  <c r="F13"/>
  <c r="G12"/>
  <c r="F12"/>
  <c r="E12"/>
  <c r="D12"/>
  <c r="C12"/>
  <c r="B12"/>
  <c r="G11"/>
  <c r="F11"/>
  <c r="E11"/>
  <c r="D11"/>
  <c r="C11"/>
  <c r="B11"/>
  <c r="I114" i="3"/>
  <c r="H114"/>
  <c r="G114"/>
  <c r="F114"/>
  <c r="I113"/>
  <c r="H113"/>
  <c r="G113"/>
  <c r="F113"/>
  <c r="K112"/>
  <c r="J112"/>
  <c r="K111"/>
  <c r="J111"/>
  <c r="I111"/>
  <c r="H111"/>
  <c r="F111"/>
  <c r="K110"/>
  <c r="J110"/>
  <c r="K109"/>
  <c r="J109"/>
  <c r="K108"/>
  <c r="J108"/>
  <c r="K107"/>
  <c r="J107"/>
  <c r="K106"/>
  <c r="J106"/>
  <c r="K105"/>
  <c r="J105"/>
  <c r="K104"/>
  <c r="J104"/>
  <c r="I104"/>
  <c r="H104"/>
  <c r="G104"/>
  <c r="F104"/>
  <c r="K103"/>
  <c r="J103"/>
  <c r="I103"/>
  <c r="H103"/>
  <c r="G103"/>
  <c r="F103"/>
  <c r="K102"/>
  <c r="J102"/>
  <c r="I102"/>
  <c r="H102"/>
  <c r="G102"/>
  <c r="F102"/>
  <c r="K101"/>
  <c r="J101"/>
  <c r="K100"/>
  <c r="J100"/>
  <c r="I100"/>
  <c r="H100"/>
  <c r="F100"/>
  <c r="K99"/>
  <c r="J99"/>
  <c r="I99"/>
  <c r="H99"/>
  <c r="G99"/>
  <c r="F99"/>
  <c r="K98"/>
  <c r="J98"/>
  <c r="K97"/>
  <c r="J97"/>
  <c r="I97"/>
  <c r="H97"/>
  <c r="F97"/>
  <c r="K96"/>
  <c r="J96"/>
  <c r="I96"/>
  <c r="H96"/>
  <c r="G96"/>
  <c r="F96"/>
  <c r="K95"/>
  <c r="J95"/>
  <c r="K94"/>
  <c r="J94"/>
  <c r="K93"/>
  <c r="J93"/>
  <c r="K92"/>
  <c r="J92"/>
  <c r="K91"/>
  <c r="J91"/>
  <c r="I91"/>
  <c r="H91"/>
  <c r="K90"/>
  <c r="J90"/>
  <c r="I90"/>
  <c r="H90"/>
  <c r="F90"/>
  <c r="K89"/>
  <c r="J89"/>
  <c r="K88"/>
  <c r="J88"/>
  <c r="K87"/>
  <c r="J87"/>
  <c r="K86"/>
  <c r="J86"/>
  <c r="K85"/>
  <c r="J85"/>
  <c r="K84"/>
  <c r="J84"/>
  <c r="K83"/>
  <c r="J83"/>
  <c r="K82"/>
  <c r="J82"/>
  <c r="I82"/>
  <c r="H82"/>
  <c r="K81"/>
  <c r="J81"/>
  <c r="K80"/>
  <c r="J80"/>
  <c r="I80"/>
  <c r="H80"/>
  <c r="F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I70"/>
  <c r="H70"/>
  <c r="F70"/>
  <c r="K69"/>
  <c r="J69"/>
  <c r="K68"/>
  <c r="J68"/>
  <c r="K67"/>
  <c r="J67"/>
  <c r="K66"/>
  <c r="J66"/>
  <c r="K65"/>
  <c r="J65"/>
  <c r="K64"/>
  <c r="J64"/>
  <c r="K63"/>
  <c r="J63"/>
  <c r="I63"/>
  <c r="H63"/>
  <c r="F63"/>
  <c r="K62"/>
  <c r="J62"/>
  <c r="K61"/>
  <c r="J61"/>
  <c r="K60"/>
  <c r="J60"/>
  <c r="K59"/>
  <c r="J59"/>
  <c r="K58"/>
  <c r="J58"/>
  <c r="I58"/>
  <c r="H58"/>
  <c r="K57"/>
  <c r="J57"/>
  <c r="I57"/>
  <c r="H57"/>
  <c r="G57"/>
  <c r="F57"/>
  <c r="K56"/>
  <c r="J56"/>
  <c r="K55"/>
  <c r="J55"/>
  <c r="K54"/>
  <c r="J54"/>
  <c r="I54"/>
  <c r="K53"/>
  <c r="J53"/>
  <c r="K52"/>
  <c r="J52"/>
  <c r="I52"/>
  <c r="K51"/>
  <c r="J51"/>
  <c r="K50"/>
  <c r="J50"/>
  <c r="K49"/>
  <c r="J49"/>
  <c r="K48"/>
  <c r="J48"/>
  <c r="I48"/>
  <c r="G48"/>
  <c r="K47"/>
  <c r="J47"/>
  <c r="I47"/>
  <c r="H47"/>
  <c r="G47"/>
  <c r="K46"/>
  <c r="J46"/>
  <c r="I46"/>
  <c r="H46"/>
  <c r="G46"/>
  <c r="K45"/>
  <c r="J45"/>
  <c r="I45"/>
  <c r="H45"/>
  <c r="G45"/>
  <c r="F45"/>
  <c r="K42"/>
  <c r="J42"/>
  <c r="K41"/>
  <c r="J41"/>
  <c r="K40"/>
  <c r="J40"/>
  <c r="K39"/>
  <c r="J39"/>
  <c r="K38"/>
  <c r="J38"/>
  <c r="K37"/>
  <c r="J37"/>
  <c r="I37"/>
  <c r="K36"/>
  <c r="J36"/>
  <c r="I36"/>
  <c r="K35"/>
  <c r="J35"/>
  <c r="K34"/>
  <c r="J34"/>
  <c r="K33"/>
  <c r="J33"/>
  <c r="I33"/>
  <c r="H33"/>
  <c r="G33"/>
  <c r="K32"/>
  <c r="J32"/>
  <c r="I32"/>
  <c r="H32"/>
  <c r="G32"/>
  <c r="F32"/>
  <c r="K31"/>
  <c r="J31"/>
  <c r="K30"/>
  <c r="J30"/>
  <c r="K29"/>
  <c r="J29"/>
  <c r="I29"/>
  <c r="H29"/>
  <c r="G29"/>
  <c r="F29"/>
  <c r="K28"/>
  <c r="J28"/>
  <c r="K27"/>
  <c r="J27"/>
  <c r="K26"/>
  <c r="J26"/>
  <c r="I26"/>
  <c r="H26"/>
  <c r="G26"/>
  <c r="F26"/>
  <c r="K25"/>
  <c r="J25"/>
  <c r="K23"/>
  <c r="J23"/>
  <c r="K22"/>
  <c r="J22"/>
  <c r="I22"/>
  <c r="H22"/>
  <c r="G22"/>
  <c r="F22"/>
  <c r="K21"/>
  <c r="J21"/>
  <c r="K20"/>
  <c r="J20"/>
  <c r="I20"/>
  <c r="H20"/>
  <c r="G20"/>
  <c r="F20"/>
  <c r="K19"/>
  <c r="J19"/>
  <c r="I19"/>
  <c r="H19"/>
  <c r="G19"/>
  <c r="F19"/>
  <c r="K18"/>
  <c r="J18"/>
  <c r="K17"/>
  <c r="J17"/>
  <c r="K16"/>
  <c r="J16"/>
  <c r="I16"/>
  <c r="H16"/>
  <c r="G16"/>
  <c r="K15"/>
  <c r="J15"/>
  <c r="K14"/>
  <c r="J14"/>
  <c r="F14"/>
  <c r="K13"/>
  <c r="J13"/>
  <c r="I13"/>
  <c r="H13"/>
  <c r="G13"/>
  <c r="F13"/>
  <c r="K12"/>
  <c r="J12"/>
  <c r="I12"/>
  <c r="H12"/>
  <c r="G12"/>
  <c r="F12"/>
  <c r="K11"/>
  <c r="J11"/>
  <c r="I11"/>
  <c r="H11"/>
  <c r="F11"/>
  <c r="L24" i="11"/>
  <c r="K24"/>
  <c r="L23"/>
  <c r="K23"/>
  <c r="L15"/>
  <c r="K15"/>
  <c r="J15"/>
  <c r="I15"/>
  <c r="H15"/>
  <c r="G15"/>
  <c r="L14"/>
  <c r="L13"/>
  <c r="K13"/>
  <c r="L12"/>
  <c r="K12"/>
  <c r="J12"/>
  <c r="I12"/>
  <c r="H12"/>
  <c r="G12"/>
  <c r="L11"/>
  <c r="K11"/>
  <c r="L10"/>
  <c r="K10"/>
  <c r="L9"/>
  <c r="K9"/>
  <c r="J9"/>
  <c r="I9"/>
  <c r="H9"/>
  <c r="G9"/>
</calcChain>
</file>

<file path=xl/sharedStrings.xml><?xml version="1.0" encoding="utf-8"?>
<sst xmlns="http://schemas.openxmlformats.org/spreadsheetml/2006/main" count="650" uniqueCount="295">
  <si>
    <t>IZVJEŠTAJ O IZVRŠENJU FINANCIJSKOG PLANA PRORAČUNSKOG KORISNIKA JEDINICE LOKALNE I PODRUČNE (REGIONALNE) SAMOUPRAVE ZA 2024 GODINU</t>
  </si>
  <si>
    <t>I. OPĆI DIO</t>
  </si>
  <si>
    <t>SAŽETAK  RAČUNA PRIHODA I RASHODA I  RAČUNA FINANCIRANJA</t>
  </si>
  <si>
    <t>SAŽETAK  RAČUNA PRIHODA I RASHODA</t>
  </si>
  <si>
    <t>BROJČANA OZNAKA I NAZIV</t>
  </si>
  <si>
    <t xml:space="preserve">OSTVARENJE/IZVRŠENJE 
N-1. </t>
  </si>
  <si>
    <t>IZVORNI PLAN ILI REBALANS N.*</t>
  </si>
  <si>
    <t>TEKUĆI PLAN N.*</t>
  </si>
  <si>
    <t xml:space="preserve">OSTVARENJE/IZVRŠENJE 
N. </t>
  </si>
  <si>
    <t>INDEKS</t>
  </si>
  <si>
    <t>INDEKS**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</si>
  <si>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</si>
  <si>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</si>
  <si>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</si>
  <si>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</si>
  <si>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</si>
  <si>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</si>
  <si>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</si>
  <si>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</si>
  <si>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</si>
  <si>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</si>
  <si>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</si>
  <si>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</si>
  <si>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</si>
  <si>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</si>
  <si>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</si>
  <si>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</si>
  <si>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</si>
  <si>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</si>
  <si>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</si>
  <si>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</si>
  <si>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 RAČUN PRIHODA I RASHODA </t>
  </si>
  <si>
    <t>IZVJEŠTAJ O PRIHODIMA I RASHODIMA PREMA EKONOMSKOJ KLASIFIKACIJI</t>
  </si>
  <si>
    <t xml:space="preserve">OSTVARENJE/IZVRŠENJE 
01.-06.-2024. </t>
  </si>
  <si>
    <t>TEKUĆI PLAN</t>
  </si>
  <si>
    <t>TEKUĆI PLAN 2023.*</t>
  </si>
  <si>
    <t xml:space="preserve">OSTVARENJE/IZVRŠENJE 
01.-06.2025. </t>
  </si>
  <si>
    <t>INDEKS                                   5/2*100</t>
  </si>
  <si>
    <t>INDEKS                                   5/4*100</t>
  </si>
  <si>
    <t>UKUPNI PRIHODI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</si>
  <si>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</si>
  <si>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</si>
  <si>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</si>
  <si>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</si>
  <si>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</si>
  <si>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</si>
  <si>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</si>
  <si>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</si>
  <si>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</si>
  <si>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</si>
  <si>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</si>
  <si>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</si>
  <si>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Državne upravne i sudske pristojbe</t>
  </si>
  <si>
    <t>Ostali nespomenuti prihodi</t>
  </si>
  <si>
    <t>Prihodi od prodaje proizv. i robe te pruž. usluga,prihodi od donacija te povrati po protestiranim jamstvima</t>
  </si>
  <si>
    <t>Prihodi od prodaje proizvoda i roba te pruženih usluga</t>
  </si>
  <si>
    <t>Prihodi od pruženih usluga</t>
  </si>
  <si>
    <t>Donacije od pravnih i fizičkih ososba izvan općeg proračuna i povrat donacija po protestiranim jamstvima</t>
  </si>
  <si>
    <t>Tekuće donacije</t>
  </si>
  <si>
    <t>Kapitalne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</si>
  <si>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</si>
  <si>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</si>
  <si>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</si>
  <si>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nadležnog proračuna za nabavu nefinancijske imovine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</si>
  <si>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</si>
  <si>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</si>
  <si>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</si>
  <si>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</si>
  <si>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…</t>
  </si>
  <si>
    <t xml:space="preserve">Preneseni višak/manjak prihoda poslovanja </t>
  </si>
  <si>
    <t>OSTVARENJE/IZVRŠENJE 
01-06 2024</t>
  </si>
  <si>
    <t>TEKUĆI PLAN*</t>
  </si>
  <si>
    <t>OSTVARENJE/IZVRŠENJE 
01-06-2025</t>
  </si>
  <si>
    <t>UKUPNI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</si>
  <si>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</si>
  <si>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</si>
  <si>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</si>
  <si>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</si>
  <si>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</si>
  <si>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</si>
  <si>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</si>
  <si>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</si>
  <si>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Dop.za obvezno zdravstv.osig</t>
  </si>
  <si>
    <t>Dop.za obvezno osig.u.sl.nezaposl.</t>
  </si>
  <si>
    <t>Materijalni rashodi</t>
  </si>
  <si>
    <t>Naknade troškova zaposlenima</t>
  </si>
  <si>
    <t>Službena putovanja</t>
  </si>
  <si>
    <t>Naknade za prijevoz, za rad na terenu i odvojeni život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</si>
  <si>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</si>
  <si>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</si>
  <si>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</si>
  <si>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</si>
  <si>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</si>
  <si>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</si>
  <si>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</si>
  <si>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</si>
  <si>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</si>
  <si>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</si>
  <si>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 xml:space="preserve">Usluge telefona,pošte i prijevoza 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</si>
  <si>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</si>
  <si>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</si>
  <si>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</si>
  <si>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</si>
  <si>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</si>
  <si>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</si>
  <si>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</si>
  <si>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</si>
  <si>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Naknade troškova osobama izvan radnog odnosa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</si>
  <si>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</si>
  <si>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</si>
  <si>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</si>
  <si>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</si>
  <si>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</si>
  <si>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</si>
  <si>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</si>
  <si>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</si>
  <si>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</si>
  <si>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</si>
  <si>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valutna klauzula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</si>
  <si>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</si>
  <si>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</si>
  <si>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</si>
  <si>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</si>
  <si>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naravi</t>
  </si>
  <si>
    <t>Ostali rashodi</t>
  </si>
  <si>
    <t>Tekuće donacije u naravi</t>
  </si>
  <si>
    <t>Rashodi za nabavu nefinancijske imovine</t>
  </si>
  <si>
    <t>Rashodi za nabavu proizvedene dugotrajne imovine</t>
  </si>
  <si>
    <t>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</si>
  <si>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</si>
  <si>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</si>
  <si>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</si>
  <si>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</si>
  <si>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</si>
  <si>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</si>
  <si>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</si>
  <si>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</si>
  <si>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Rashodi za dodatna ulaganja na financijskoj imovini</t>
  </si>
  <si>
    <t>Dodatna ulaganja na građevinskim objektima</t>
  </si>
  <si>
    <t>Građevinski objekti</t>
  </si>
  <si>
    <t xml:space="preserve"> IZVJEŠTAJ O PRIHODIMA  PREMA IZVORIMA FINANCIRANJA</t>
  </si>
  <si>
    <t>Brojčana oznaka i naziv</t>
  </si>
  <si>
    <t>OSTVARENJE/IZVRŠENJE  01-06-2024</t>
  </si>
  <si>
    <t>TEKUĆI PLAN 2023.</t>
  </si>
  <si>
    <t>OSTVARENJE/IZVRŠENJE 01-06-2025</t>
  </si>
  <si>
    <t>INDEKS                                5/2*100</t>
  </si>
  <si>
    <t>INDEKS                                5/4*100</t>
  </si>
  <si>
    <t>1 Opći prihodi i primici</t>
  </si>
  <si>
    <t xml:space="preserve">  11 Opći prihodi i primici</t>
  </si>
  <si>
    <t>3 Vlastiti prihodi</t>
  </si>
  <si>
    <r>
      <rPr>
        <b/>
        <sz val="10"/>
        <rFont val="Arial"/>
        <charset val="238"/>
      </rPr>
      <t xml:space="preserve">  </t>
    </r>
    <r>
      <rPr>
        <sz val="10"/>
        <rFont val="Arial"/>
        <charset val="134"/>
      </rPr>
      <t>32 Vlastiti prihodi</t>
    </r>
  </si>
  <si>
    <t>4 Prihodi za posebne namjene</t>
  </si>
  <si>
    <t>43 Prihodi za posebne namjene-proračunski korisnici</t>
  </si>
  <si>
    <t>44 Decentralizirana sredtva</t>
  </si>
  <si>
    <t>5  Pomoći</t>
  </si>
  <si>
    <t>52 Ostale pomoći</t>
  </si>
  <si>
    <t>56 Fondovi EU</t>
  </si>
  <si>
    <t>58 Ostale pomoći-proračunski korisnici</t>
  </si>
  <si>
    <t>6 Donacije</t>
  </si>
  <si>
    <t>62 Donacije-proračunski korisnici</t>
  </si>
  <si>
    <t>65 Prihodi prema posebni propisima</t>
  </si>
  <si>
    <t>72 Prihod od nefin. Im.</t>
  </si>
  <si>
    <t>IZVJEŠTAJ O RASHODIMA PREMA IZVORIMA FINANCIRANJA</t>
  </si>
  <si>
    <t>Izvršenje 01-06 2024.</t>
  </si>
  <si>
    <t xml:space="preserve">Tekući plan </t>
  </si>
  <si>
    <t>Tekući plan 2023.</t>
  </si>
  <si>
    <t>Izvršenje 2025.</t>
  </si>
  <si>
    <t>Indeks                                5/2*100</t>
  </si>
  <si>
    <t>Indeks                                5/4*100</t>
  </si>
  <si>
    <t>72 Prihod od nef. Im.</t>
  </si>
  <si>
    <t>IZVJEŠTAJ O RASHODIMA PREMA FUNKCIJSKOJ KLASIFIKACIJI</t>
  </si>
  <si>
    <t>IZVORNI PLAN ILI REBALANS 2024</t>
  </si>
  <si>
    <t>OSTVARENJE/IZVRŠENJE  01-06-2025</t>
  </si>
  <si>
    <t>INDEKS                  5/2*100</t>
  </si>
  <si>
    <t xml:space="preserve">INDEKS            5/4*100               </t>
  </si>
  <si>
    <t>09 Obrazovanje</t>
  </si>
  <si>
    <t>091 Predškolsko i osnovnoškolsko obrazovanje</t>
  </si>
  <si>
    <t>096 Dodatne usluge u obrazovanju</t>
  </si>
  <si>
    <t>098 Usluge u obrazovanju koje nisu drugdje svrstane</t>
  </si>
  <si>
    <t>B. RAČUN FINANCIRANJA PREMA EKONOMSKOJ KLASIFIKACIJI</t>
  </si>
  <si>
    <t>Razred</t>
  </si>
  <si>
    <t>Skupina</t>
  </si>
  <si>
    <t>Naziv</t>
  </si>
  <si>
    <t>IZVORNI PLAN ILI REBALANS 2024.</t>
  </si>
  <si>
    <t xml:space="preserve">TEKUĆI PLAN </t>
  </si>
  <si>
    <t>INDEKS                  5/4*100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</si>
  <si>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</si>
  <si>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</si>
  <si>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</si>
  <si>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</si>
  <si>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</si>
  <si>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</si>
  <si>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</si>
  <si>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</si>
  <si>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</si>
  <si>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 xml:space="preserve">  31 Vlastiti prihodi</t>
  </si>
  <si>
    <t>II.POSEBNI DIO</t>
  </si>
  <si>
    <t xml:space="preserve"> IZVJEŠTAJ PO PROGRAMSKOJ  KLASIFIKACIJI</t>
  </si>
  <si>
    <t>Šifra</t>
  </si>
  <si>
    <t xml:space="preserve">Naziv </t>
  </si>
  <si>
    <t>INDEKS                   5/2*100</t>
  </si>
  <si>
    <t>INDEKS           5/4*100</t>
  </si>
  <si>
    <t>Korisnik K002</t>
  </si>
  <si>
    <t>Osnovna škola Komin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</si>
  <si>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</si>
  <si>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</si>
  <si>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</si>
  <si>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</si>
  <si>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</si>
  <si>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</si>
  <si>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Plaće(bruto)</t>
  </si>
  <si>
    <t>Doprinosi za obvezno zdravstveno osiguranje</t>
  </si>
  <si>
    <t>Naknade za prijevoz, za rad na terenu i za odvojen život</t>
  </si>
  <si>
    <t>Ostale naknade iz proračuna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</si>
  <si>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</si>
  <si>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</si>
  <si>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</si>
  <si>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</si>
  <si>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</si>
  <si>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</si>
  <si>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</si>
  <si>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</si>
  <si>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</si>
  <si>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</si>
  <si>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</si>
  <si>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</si>
  <si>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</si>
  <si>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</si>
  <si>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</si>
  <si>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</si>
  <si>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</si>
  <si>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 xml:space="preserve"> Financijski rashodi</t>
  </si>
  <si>
    <t>Izvor financiranja 4.4.1</t>
  </si>
  <si>
    <t>Decentralizirana sredstva</t>
  </si>
  <si>
    <t>Izvor financiranja 5.8.1</t>
  </si>
  <si>
    <t>Ostale pomoći proračunski korisnici</t>
  </si>
  <si>
    <t>Stručno usavršavanje zaopslenika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</si>
  <si>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</si>
  <si>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</si>
  <si>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</si>
  <si>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</si>
  <si>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Aktivnost A120702</t>
  </si>
  <si>
    <t>Investicijska ulaganja u osnovne škole</t>
  </si>
  <si>
    <t>Kapitalni projekt K120703</t>
  </si>
  <si>
    <t>Kapitalna ulaganja u osnovne škole</t>
  </si>
  <si>
    <t>Rashodi za dodatna ulaganja na nefinancijskoj imovini</t>
  </si>
  <si>
    <t>PROGRAM 1208</t>
  </si>
  <si>
    <t>Program ustanova u obrazovanju iznad standarda</t>
  </si>
  <si>
    <t>Aktivnost 120801</t>
  </si>
  <si>
    <t>Poticanje demografskog razvitka</t>
  </si>
  <si>
    <t>Naknade građanima  i kućanstvima u naravi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</si>
  <si>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</si>
  <si>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</si>
  <si>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</si>
  <si>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</si>
  <si>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</si>
  <si>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</si>
  <si>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</si>
  <si>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Aktivnost A120809</t>
  </si>
  <si>
    <t>Programi školskog kurikuluma</t>
  </si>
  <si>
    <t>Aktivnost A120810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</si>
  <si>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</si>
  <si>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</si>
  <si>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</si>
  <si>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</si>
  <si>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</si>
  <si>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 xml:space="preserve">Plaće bruto </t>
  </si>
  <si>
    <t xml:space="preserve">Materijalni rashodi </t>
  </si>
  <si>
    <t>Izvor financiranja 6.2.2</t>
  </si>
  <si>
    <t>Donacije-proračunski korisnici-prenesena sredstva</t>
  </si>
  <si>
    <t>Aktivnost A120811</t>
  </si>
  <si>
    <t>Dodatne djelatnosti osnovnih škola</t>
  </si>
  <si>
    <t>Izvor financiranja 3.2.1</t>
  </si>
  <si>
    <t>Vlastiti prihodi- proračunski korisnici</t>
  </si>
  <si>
    <t>Izvor financiranja 3.2.2</t>
  </si>
  <si>
    <t>Vlastiti prihodi proračunski korisnici-prenesena sredstva</t>
  </si>
  <si>
    <t>Izvor financiranja 7.2.1</t>
  </si>
  <si>
    <t>Prihodi od prodaje ili zamjene nefinancijske imovine PK</t>
  </si>
  <si>
    <t>Stambeni objekti za zaposlene</t>
  </si>
  <si>
    <t>Aktivnost A120818</t>
  </si>
  <si>
    <t>Organizacija prehrane u osnovnim školama</t>
  </si>
  <si>
    <t>Izvor 5.8.1</t>
  </si>
  <si>
    <t>Aktivnost A120819</t>
  </si>
  <si>
    <t>Opskrba školskih ustanova higijenskim potrepštinama za učenice osnovnih škola</t>
  </si>
  <si>
    <t xml:space="preserve">Izvor </t>
  </si>
  <si>
    <t>5.8.1</t>
  </si>
  <si>
    <t>Tekući projekt T120802</t>
  </si>
  <si>
    <t>Produženi boravak</t>
  </si>
  <si>
    <t>Izvor financiranja 5.2.1</t>
  </si>
  <si>
    <t>Ostale pomoći</t>
  </si>
  <si>
    <t>Tekući projekt T120708</t>
  </si>
  <si>
    <t>Školska shema voća i mlijeka</t>
  </si>
  <si>
    <t>Fondovi EU</t>
  </si>
  <si>
    <t xml:space="preserve">Izvor financiranja 1.1.1 </t>
  </si>
  <si>
    <t xml:space="preserve">322 Rashodi za materijal i energiju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</si>
</sst>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charset val="238"/>
    </font>
    <font>
      <b/>
      <sz val="10"/>
      <color indexed="8"/>
      <name val="Arial"/>
      <charset val="134"/>
    </font>
    <font>
      <i/>
      <sz val="10"/>
      <color indexed="8"/>
      <name val="Arial"/>
      <charset val="238"/>
    </font>
    <font>
      <sz val="10"/>
      <color theme="1"/>
      <name val="Arial"/>
      <charset val="238"/>
    </font>
    <font>
      <sz val="10"/>
      <name val="Arial"/>
      <charset val="238"/>
    </font>
    <font>
      <sz val="10"/>
      <color indexed="8"/>
      <name val="Arial"/>
      <charset val="134"/>
    </font>
    <font>
      <b/>
      <sz val="10"/>
      <name val="Arial"/>
      <charset val="238"/>
    </font>
    <font>
      <sz val="10"/>
      <name val="Arial"/>
      <charset val="134"/>
    </font>
    <font>
      <b/>
      <sz val="10"/>
      <name val="Arial"/>
      <charset val="134"/>
    </font>
    <font>
      <i/>
      <sz val="10"/>
      <name val="Arial"/>
      <charset val="238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theme="1"/>
      <name val="Arial"/>
      <charset val="238"/>
    </font>
    <font>
      <b/>
      <sz val="11"/>
      <color indexed="8"/>
      <name val="Calibri"/>
      <charset val="238"/>
      <scheme val="minor"/>
    </font>
    <font>
      <sz val="11"/>
      <color indexed="8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b/>
      <sz val="9"/>
      <color indexed="8"/>
      <name val="Arial"/>
      <charset val="238"/>
    </font>
    <font>
      <b/>
      <sz val="11"/>
      <color indexed="8"/>
      <name val="Arial"/>
      <charset val="238"/>
    </font>
    <font>
      <b/>
      <sz val="8"/>
      <color indexed="8"/>
      <name val="Arial"/>
      <charset val="238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Arial"/>
      <charset val="238"/>
    </font>
    <font>
      <b/>
      <sz val="10"/>
      <color theme="1"/>
      <name val="Calibri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left" vertical="center" wrapText="1"/>
    </xf>
    <xf numFmtId="3" fontId="5" fillId="5" borderId="3" xfId="0" applyNumberFormat="1" applyFont="1" applyFill="1" applyBorder="1" applyAlignment="1">
      <alignment horizontal="right"/>
    </xf>
    <xf numFmtId="0" fontId="4" fillId="6" borderId="3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3" fillId="8" borderId="3" xfId="0" applyFont="1" applyFill="1" applyBorder="1" applyAlignment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9" borderId="8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left" vertical="center" indent="1"/>
    </xf>
    <xf numFmtId="0" fontId="7" fillId="7" borderId="12" xfId="0" applyFont="1" applyFill="1" applyBorder="1" applyAlignment="1">
      <alignment horizontal="left" vertical="center" wrapText="1" indent="1"/>
    </xf>
    <xf numFmtId="0" fontId="7" fillId="7" borderId="3" xfId="0" applyFont="1" applyFill="1" applyBorder="1" applyAlignment="1">
      <alignment horizontal="left" vertical="center" wrapText="1"/>
    </xf>
    <xf numFmtId="3" fontId="7" fillId="7" borderId="3" xfId="0" applyNumberFormat="1" applyFont="1" applyFill="1" applyBorder="1" applyAlignment="1">
      <alignment horizontal="right"/>
    </xf>
    <xf numFmtId="0" fontId="3" fillId="8" borderId="8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right"/>
    </xf>
    <xf numFmtId="3" fontId="4" fillId="6" borderId="3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3" fillId="9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left" vertical="center" wrapText="1" indent="1"/>
    </xf>
    <xf numFmtId="0" fontId="3" fillId="3" borderId="14" xfId="0" applyFont="1" applyFill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 indent="1"/>
    </xf>
    <xf numFmtId="0" fontId="3" fillId="8" borderId="6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7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3" fontId="3" fillId="3" borderId="3" xfId="0" applyNumberFormat="1" applyFont="1" applyFill="1" applyBorder="1"/>
    <xf numFmtId="0" fontId="5" fillId="6" borderId="3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9" fillId="7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left" vertical="center" wrapText="1" indent="1"/>
    </xf>
    <xf numFmtId="0" fontId="11" fillId="8" borderId="7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0" fontId="0" fillId="9" borderId="0" xfId="0" applyFill="1"/>
    <xf numFmtId="0" fontId="12" fillId="6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left" vertical="center" wrapText="1" indent="1"/>
    </xf>
    <xf numFmtId="0" fontId="8" fillId="8" borderId="7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left" vertical="center" wrapText="1" indent="1"/>
    </xf>
    <xf numFmtId="0" fontId="9" fillId="8" borderId="1" xfId="0" applyFont="1" applyFill="1" applyBorder="1" applyAlignment="1">
      <alignment horizontal="left" vertical="center" wrapText="1" indent="1"/>
    </xf>
    <xf numFmtId="0" fontId="9" fillId="8" borderId="7" xfId="0" applyFont="1" applyFill="1" applyBorder="1" applyAlignment="1">
      <alignment horizontal="left" vertical="center" wrapText="1" indent="1"/>
    </xf>
    <xf numFmtId="0" fontId="11" fillId="8" borderId="3" xfId="0" applyFont="1" applyFill="1" applyBorder="1" applyAlignment="1">
      <alignment vertical="center" wrapTex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1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 indent="1"/>
    </xf>
    <xf numFmtId="0" fontId="11" fillId="9" borderId="3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9" fillId="2" borderId="8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horizontal="left" vertical="center" wrapText="1" indent="1"/>
    </xf>
    <xf numFmtId="0" fontId="9" fillId="9" borderId="4" xfId="0" applyFont="1" applyFill="1" applyBorder="1" applyAlignment="1">
      <alignment horizontal="left" vertical="center" wrapText="1" indent="1"/>
    </xf>
    <xf numFmtId="0" fontId="9" fillId="9" borderId="5" xfId="0" applyFont="1" applyFill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11" fillId="9" borderId="7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9" fillId="3" borderId="5" xfId="0" applyFont="1" applyFill="1" applyBorder="1" applyAlignment="1">
      <alignment horizontal="left" vertical="center" wrapText="1" indent="1"/>
    </xf>
    <xf numFmtId="0" fontId="9" fillId="3" borderId="6" xfId="0" applyFont="1" applyFill="1" applyBorder="1" applyAlignment="1">
      <alignment horizontal="left" vertical="center" wrapText="1" indent="1"/>
    </xf>
    <xf numFmtId="3" fontId="0" fillId="0" borderId="0" xfId="0" applyNumberFormat="1"/>
    <xf numFmtId="0" fontId="9" fillId="2" borderId="4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vertical="center" wrapText="1"/>
    </xf>
    <xf numFmtId="0" fontId="9" fillId="9" borderId="13" xfId="0" applyFont="1" applyFill="1" applyBorder="1" applyAlignment="1">
      <alignment horizontal="left" vertical="center" wrapText="1" indent="1"/>
    </xf>
    <xf numFmtId="0" fontId="9" fillId="9" borderId="14" xfId="0" applyFont="1" applyFill="1" applyBorder="1" applyAlignment="1">
      <alignment horizontal="left" vertical="center" wrapText="1" indent="1"/>
    </xf>
    <xf numFmtId="0" fontId="9" fillId="9" borderId="15" xfId="0" applyFont="1" applyFill="1" applyBorder="1" applyAlignment="1">
      <alignment horizontal="left" vertical="center" wrapText="1" indent="1"/>
    </xf>
    <xf numFmtId="3" fontId="9" fillId="2" borderId="3" xfId="0" applyNumberFormat="1" applyFont="1" applyFill="1" applyBorder="1" applyAlignment="1">
      <alignment horizontal="right"/>
    </xf>
    <xf numFmtId="0" fontId="9" fillId="2" borderId="13" xfId="0" applyFont="1" applyFill="1" applyBorder="1" applyAlignment="1">
      <alignment horizontal="left" vertical="center" wrapText="1" indent="1"/>
    </xf>
    <xf numFmtId="0" fontId="9" fillId="2" borderId="14" xfId="0" applyFont="1" applyFill="1" applyBorder="1" applyAlignment="1">
      <alignment horizontal="left" vertical="center" wrapText="1" indent="1"/>
    </xf>
    <xf numFmtId="0" fontId="9" fillId="2" borderId="15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 indent="1"/>
    </xf>
    <xf numFmtId="0" fontId="9" fillId="3" borderId="14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right"/>
    </xf>
    <xf numFmtId="0" fontId="11" fillId="2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horizontal="left" vertical="center" wrapText="1" indent="1"/>
    </xf>
    <xf numFmtId="3" fontId="0" fillId="3" borderId="3" xfId="0" applyNumberFormat="1" applyFill="1" applyBorder="1"/>
    <xf numFmtId="0" fontId="5" fillId="7" borderId="7" xfId="0" applyFont="1" applyFill="1" applyBorder="1" applyAlignment="1">
      <alignment horizontal="left" vertical="center" wrapText="1" indent="1"/>
    </xf>
    <xf numFmtId="0" fontId="8" fillId="7" borderId="7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right"/>
    </xf>
    <xf numFmtId="0" fontId="9" fillId="2" borderId="13" xfId="0" applyFont="1" applyFill="1" applyBorder="1" applyAlignment="1">
      <alignment horizontal="left" vertical="center" wrapText="1"/>
    </xf>
    <xf numFmtId="3" fontId="9" fillId="8" borderId="3" xfId="0" applyNumberFormat="1" applyFont="1" applyFill="1" applyBorder="1" applyAlignment="1">
      <alignment horizontal="right"/>
    </xf>
    <xf numFmtId="3" fontId="9" fillId="9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center" wrapText="1" indent="1"/>
    </xf>
    <xf numFmtId="3" fontId="9" fillId="3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vertical="center" wrapText="1"/>
    </xf>
    <xf numFmtId="0" fontId="0" fillId="0" borderId="3" xfId="0" applyBorder="1"/>
    <xf numFmtId="0" fontId="4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0" fillId="6" borderId="3" xfId="0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right"/>
    </xf>
    <xf numFmtId="0" fontId="10" fillId="11" borderId="3" xfId="0" applyFont="1" applyFill="1" applyBorder="1" applyAlignment="1">
      <alignment horizontal="left" vertical="center" wrapText="1"/>
    </xf>
    <xf numFmtId="3" fontId="4" fillId="11" borderId="7" xfId="0" applyNumberFormat="1" applyFont="1" applyFill="1" applyBorder="1" applyAlignment="1">
      <alignment horizontal="right"/>
    </xf>
    <xf numFmtId="3" fontId="4" fillId="11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/>
    </xf>
    <xf numFmtId="3" fontId="4" fillId="6" borderId="7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/>
    </xf>
    <xf numFmtId="0" fontId="4" fillId="9" borderId="3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/>
    </xf>
    <xf numFmtId="3" fontId="4" fillId="5" borderId="3" xfId="0" applyNumberFormat="1" applyFont="1" applyFill="1" applyBorder="1" applyAlignment="1">
      <alignment horizontal="left"/>
    </xf>
    <xf numFmtId="0" fontId="16" fillId="6" borderId="3" xfId="0" applyFont="1" applyFill="1" applyBorder="1" applyAlignment="1">
      <alignment horizontal="left" vertical="center" wrapText="1"/>
    </xf>
    <xf numFmtId="3" fontId="16" fillId="6" borderId="7" xfId="0" applyNumberFormat="1" applyFont="1" applyFill="1" applyBorder="1" applyAlignment="1">
      <alignment horizontal="right"/>
    </xf>
    <xf numFmtId="3" fontId="16" fillId="6" borderId="3" xfId="0" applyNumberFormat="1" applyFont="1" applyFill="1" applyBorder="1" applyAlignment="1">
      <alignment horizontal="left" wrapText="1"/>
    </xf>
    <xf numFmtId="3" fontId="16" fillId="6" borderId="3" xfId="0" applyNumberFormat="1" applyFont="1" applyFill="1" applyBorder="1" applyAlignment="1">
      <alignment horizontal="right"/>
    </xf>
    <xf numFmtId="0" fontId="10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3" fontId="3" fillId="9" borderId="7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right"/>
    </xf>
    <xf numFmtId="0" fontId="8" fillId="9" borderId="3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right"/>
    </xf>
    <xf numFmtId="3" fontId="4" fillId="9" borderId="3" xfId="0" applyNumberFormat="1" applyFont="1" applyFill="1" applyBorder="1" applyAlignment="1">
      <alignment horizontal="left" wrapText="1"/>
    </xf>
    <xf numFmtId="3" fontId="4" fillId="9" borderId="3" xfId="0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horizontal="left" vertical="center"/>
    </xf>
    <xf numFmtId="0" fontId="0" fillId="3" borderId="8" xfId="0" applyFill="1" applyBorder="1"/>
    <xf numFmtId="0" fontId="0" fillId="3" borderId="3" xfId="0" applyFill="1" applyBorder="1"/>
    <xf numFmtId="0" fontId="3" fillId="3" borderId="3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3" fontId="0" fillId="0" borderId="3" xfId="0" applyNumberFormat="1" applyBorder="1"/>
    <xf numFmtId="0" fontId="0" fillId="0" borderId="8" xfId="0" applyBorder="1"/>
    <xf numFmtId="0" fontId="3" fillId="2" borderId="3" xfId="0" applyFont="1" applyFill="1" applyBorder="1" applyAlignment="1">
      <alignment horizontal="right"/>
    </xf>
    <xf numFmtId="0" fontId="1" fillId="9" borderId="8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 vertical="center" wrapText="1"/>
    </xf>
    <xf numFmtId="3" fontId="17" fillId="9" borderId="3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3" fontId="18" fillId="3" borderId="3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3" fillId="9" borderId="7" xfId="0" applyFont="1" applyFill="1" applyBorder="1" applyAlignment="1">
      <alignment horizontal="center" vertical="center" wrapText="1"/>
    </xf>
    <xf numFmtId="3" fontId="3" fillId="9" borderId="3" xfId="0" applyNumberFormat="1" applyFont="1" applyFill="1" applyBorder="1" applyAlignment="1">
      <alignment horizontal="left" vertical="center" wrapText="1"/>
    </xf>
    <xf numFmtId="3" fontId="3" fillId="9" borderId="3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left" wrapText="1"/>
    </xf>
    <xf numFmtId="3" fontId="4" fillId="3" borderId="3" xfId="0" applyNumberFormat="1" applyFont="1" applyFill="1" applyBorder="1" applyAlignment="1">
      <alignment horizontal="right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center" wrapText="1"/>
    </xf>
    <xf numFmtId="3" fontId="4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right"/>
    </xf>
    <xf numFmtId="3" fontId="4" fillId="5" borderId="3" xfId="0" applyNumberFormat="1" applyFont="1" applyFill="1" applyBorder="1" applyAlignment="1">
      <alignment horizontal="left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right"/>
    </xf>
    <xf numFmtId="3" fontId="4" fillId="6" borderId="3" xfId="0" applyNumberFormat="1" applyFont="1" applyFill="1" applyBorder="1" applyAlignment="1">
      <alignment horizontal="left" wrapText="1"/>
    </xf>
    <xf numFmtId="0" fontId="0" fillId="9" borderId="3" xfId="0" applyFill="1" applyBorder="1"/>
    <xf numFmtId="0" fontId="7" fillId="9" borderId="3" xfId="0" applyFont="1" applyFill="1" applyBorder="1" applyAlignment="1">
      <alignment wrapText="1"/>
    </xf>
    <xf numFmtId="3" fontId="0" fillId="9" borderId="3" xfId="0" applyNumberFormat="1" applyFill="1" applyBorder="1"/>
    <xf numFmtId="0" fontId="7" fillId="3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19" fillId="0" borderId="3" xfId="0" applyFont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/>
    <xf numFmtId="3" fontId="3" fillId="2" borderId="8" xfId="0" applyNumberFormat="1" applyFont="1" applyFill="1" applyBorder="1" applyAlignment="1">
      <alignment horizontal="right"/>
    </xf>
    <xf numFmtId="0" fontId="0" fillId="2" borderId="3" xfId="0" applyFill="1" applyBorder="1"/>
    <xf numFmtId="3" fontId="3" fillId="3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 wrapText="1"/>
    </xf>
    <xf numFmtId="0" fontId="19" fillId="5" borderId="3" xfId="0" applyFont="1" applyFill="1" applyBorder="1"/>
    <xf numFmtId="0" fontId="7" fillId="2" borderId="3" xfId="0" applyFont="1" applyFill="1" applyBorder="1" applyAlignment="1">
      <alignment wrapText="1"/>
    </xf>
    <xf numFmtId="0" fontId="19" fillId="6" borderId="3" xfId="0" applyFont="1" applyFill="1" applyBorder="1"/>
    <xf numFmtId="0" fontId="16" fillId="6" borderId="3" xfId="0" applyFont="1" applyFill="1" applyBorder="1" applyAlignment="1">
      <alignment wrapText="1"/>
    </xf>
    <xf numFmtId="3" fontId="19" fillId="6" borderId="3" xfId="0" applyNumberFormat="1" applyFont="1" applyFill="1" applyBorder="1"/>
    <xf numFmtId="0" fontId="7" fillId="0" borderId="3" xfId="0" applyFont="1" applyBorder="1"/>
    <xf numFmtId="0" fontId="0" fillId="8" borderId="3" xfId="0" applyFill="1" applyBorder="1"/>
    <xf numFmtId="0" fontId="7" fillId="8" borderId="3" xfId="0" applyFont="1" applyFill="1" applyBorder="1" applyAlignment="1">
      <alignment wrapText="1"/>
    </xf>
    <xf numFmtId="3" fontId="0" fillId="8" borderId="3" xfId="0" applyNumberFormat="1" applyFill="1" applyBorder="1"/>
    <xf numFmtId="0" fontId="19" fillId="0" borderId="0" xfId="0" applyFont="1"/>
    <xf numFmtId="0" fontId="20" fillId="0" borderId="0" xfId="0" applyFont="1"/>
    <xf numFmtId="0" fontId="0" fillId="6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9" fillId="2" borderId="1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3" fontId="4" fillId="0" borderId="3" xfId="0" applyNumberFormat="1" applyFont="1" applyBorder="1" applyAlignment="1">
      <alignment horizontal="right"/>
    </xf>
    <xf numFmtId="0" fontId="10" fillId="6" borderId="8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wrapText="1"/>
    </xf>
    <xf numFmtId="0" fontId="26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3" fillId="2" borderId="0" xfId="0" applyFont="1" applyFill="1" applyAlignment="1">
      <alignment vertical="center" wrapText="1"/>
    </xf>
    <xf numFmtId="0" fontId="27" fillId="2" borderId="14" xfId="0" applyFont="1" applyFill="1" applyBorder="1" applyAlignment="1">
      <alignment horizontal="right" vertical="center"/>
    </xf>
    <xf numFmtId="0" fontId="3" fillId="2" borderId="0" xfId="0" applyFont="1" applyFill="1"/>
    <xf numFmtId="0" fontId="4" fillId="0" borderId="3" xfId="0" quotePrefix="1" applyFont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3" fillId="2" borderId="3" xfId="0" quotePrefix="1" applyFont="1" applyFill="1" applyBorder="1" applyAlignment="1">
      <alignment horizontal="left" vertical="center" wrapText="1"/>
    </xf>
    <xf numFmtId="0" fontId="13" fillId="2" borderId="3" xfId="0" quotePrefix="1" applyFont="1" applyFill="1" applyBorder="1" applyAlignment="1">
      <alignment horizontal="left" vertical="center"/>
    </xf>
    <xf numFmtId="0" fontId="11" fillId="9" borderId="3" xfId="0" quotePrefix="1" applyFont="1" applyFill="1" applyBorder="1" applyAlignment="1">
      <alignment horizontal="left" vertical="center" wrapText="1"/>
    </xf>
    <xf numFmtId="0" fontId="12" fillId="6" borderId="3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2" fillId="2" borderId="14" xfId="0" applyFont="1" applyFill="1" applyBorder="1" applyAlignment="1">
      <alignment horizontal="left" wrapText="1"/>
    </xf>
    <xf numFmtId="0" fontId="4" fillId="0" borderId="8" xfId="0" quotePrefix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10" fillId="6" borderId="8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0" fillId="0" borderId="8" xfId="0" quotePrefix="1" applyFont="1" applyBorder="1" applyAlignment="1">
      <alignment horizontal="left" vertical="center"/>
    </xf>
    <xf numFmtId="0" fontId="10" fillId="0" borderId="8" xfId="0" quotePrefix="1" applyFont="1" applyBorder="1" applyAlignment="1">
      <alignment horizontal="left" vertical="center" wrapText="1"/>
    </xf>
    <xf numFmtId="0" fontId="10" fillId="6" borderId="8" xfId="0" quotePrefix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5" fillId="2" borderId="0" xfId="0" quotePrefix="1" applyFont="1" applyFill="1" applyAlignment="1">
      <alignment horizontal="left" wrapText="1"/>
    </xf>
    <xf numFmtId="0" fontId="25" fillId="2" borderId="0" xfId="0" applyFont="1" applyFill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3" fillId="8" borderId="8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7" xfId="0" applyFont="1" applyFill="1" applyBorder="1" applyAlignment="1">
      <alignment horizontal="left" vertical="center" wrapText="1" indent="1"/>
    </xf>
    <xf numFmtId="0" fontId="5" fillId="6" borderId="8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0" fontId="3" fillId="7" borderId="8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7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9" fillId="7" borderId="8" xfId="0" applyFont="1" applyFill="1" applyBorder="1" applyAlignment="1">
      <alignment horizontal="left" vertical="center" wrapText="1" indent="1"/>
    </xf>
    <xf numFmtId="0" fontId="9" fillId="7" borderId="1" xfId="0" applyFont="1" applyFill="1" applyBorder="1" applyAlignment="1">
      <alignment horizontal="left" vertical="center" wrapText="1" indent="1"/>
    </xf>
    <xf numFmtId="0" fontId="9" fillId="7" borderId="7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5" fillId="5" borderId="7" xfId="0" applyFont="1" applyFill="1" applyBorder="1" applyAlignment="1">
      <alignment horizontal="left" vertical="center" wrapText="1" indent="1"/>
    </xf>
    <xf numFmtId="0" fontId="9" fillId="8" borderId="8" xfId="0" applyFont="1" applyFill="1" applyBorder="1" applyAlignment="1">
      <alignment horizontal="left" vertical="center" wrapText="1" indent="1"/>
    </xf>
    <xf numFmtId="0" fontId="9" fillId="8" borderId="1" xfId="0" applyFont="1" applyFill="1" applyBorder="1" applyAlignment="1">
      <alignment horizontal="left" vertical="center" wrapText="1" indent="1"/>
    </xf>
    <xf numFmtId="0" fontId="9" fillId="8" borderId="7" xfId="0" applyFont="1" applyFill="1" applyBorder="1" applyAlignment="1">
      <alignment horizontal="left" vertical="center" wrapText="1" inden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1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4" fillId="6" borderId="8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3"/>
  <sheetViews>
    <sheetView workbookViewId="0">
      <selection activeCell="J22" sqref="J22"/>
    </sheetView>
  </sheetViews>
  <sheetFormatPr defaultColWidth="8.85546875" defaultRowHeight="15"/>
  <cols>
    <col min="6" max="10" width="25.28515625" customWidth="1"/>
    <col min="11" max="12" width="15.7109375" customWidth="1"/>
  </cols>
  <sheetData>
    <row r="1" spans="2:12" ht="42" customHeight="1">
      <c r="B1" s="359" t="s">
        <v>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2:12" ht="15.75" customHeight="1">
      <c r="B2" s="359" t="s">
        <v>1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2:12" ht="6.75" customHeight="1">
      <c r="B3" s="360"/>
      <c r="C3" s="360"/>
      <c r="D3" s="360"/>
      <c r="E3" s="335"/>
      <c r="F3" s="335"/>
      <c r="G3" s="335"/>
      <c r="H3" s="335"/>
      <c r="I3" s="335"/>
      <c r="J3" s="350"/>
      <c r="K3" s="350"/>
      <c r="L3" s="1"/>
    </row>
    <row r="4" spans="2:12" ht="18" customHeight="1">
      <c r="B4" s="359" t="s">
        <v>2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2:12" ht="18" customHeight="1">
      <c r="B5" s="334"/>
      <c r="C5" s="336"/>
      <c r="D5" s="336"/>
      <c r="E5" s="336"/>
      <c r="F5" s="336"/>
      <c r="G5" s="336"/>
      <c r="H5" s="336"/>
      <c r="I5" s="336"/>
      <c r="J5" s="336"/>
      <c r="K5" s="336"/>
      <c r="L5" s="1"/>
    </row>
    <row r="6" spans="2:12">
      <c r="B6" s="361" t="s">
        <v>3</v>
      </c>
      <c r="C6" s="361"/>
      <c r="D6" s="361"/>
      <c r="E6" s="361"/>
      <c r="F6" s="361"/>
      <c r="G6" s="337"/>
      <c r="H6" s="337"/>
      <c r="I6" s="337"/>
      <c r="J6" s="337"/>
      <c r="K6" s="351"/>
      <c r="L6" s="1"/>
    </row>
    <row r="7" spans="2:12" ht="25.5">
      <c r="B7" s="362" t="s">
        <v>4</v>
      </c>
      <c r="C7" s="363"/>
      <c r="D7" s="363"/>
      <c r="E7" s="363"/>
      <c r="F7" s="364"/>
      <c r="G7" s="353" t="s">
        <v>5</v>
      </c>
      <c r="H7" s="7" t="s">
        <v>6</v>
      </c>
      <c r="I7" s="7" t="s">
        <v>7</v>
      </c>
      <c r="J7" s="353" t="s">
        <v>8</v>
      </c>
      <c r="K7" s="7" t="s">
        <v>9</v>
      </c>
      <c r="L7" s="7" t="s">
        <v>10</v>
      </c>
    </row>
    <row r="8" spans="2:12" s="332" customFormat="1" ht="11.25">
      <c r="B8" s="365">
        <v>1</v>
      </c>
      <c r="C8" s="365"/>
      <c r="D8" s="365"/>
      <c r="E8" s="365"/>
      <c r="F8" s="366"/>
      <c r="G8" s="338">
        <v>2</v>
      </c>
      <c r="H8" s="339"/>
      <c r="I8" s="339">
        <v>4</v>
      </c>
      <c r="J8" s="339">
        <v>5</v>
      </c>
      <c r="K8" s="339" t="s">
        <v>11</v>
      </c>
      <c r="L8" s="339" t="s">
        <v>12</v>
      </c>
    </row>
    <row r="9" spans="2:12">
      <c r="B9" s="367" t="s">
        <v>13</v>
      </c>
      <c r="C9" s="368"/>
      <c r="D9" s="368"/>
      <c r="E9" s="368"/>
      <c r="F9" s="369"/>
      <c r="G9" s="49">
        <f>G10+G11</f>
        <v>304747</v>
      </c>
      <c r="H9" s="49">
        <f t="shared" ref="H9:J9" si="0">H10+H11</f>
        <v>0</v>
      </c>
      <c r="I9" s="49">
        <f t="shared" si="0"/>
        <v>578298</v>
      </c>
      <c r="J9" s="49">
        <f t="shared" si="0"/>
        <v>305588.84000000003</v>
      </c>
      <c r="K9" s="49">
        <f>J9/G9*100</f>
        <v>100.276242259973</v>
      </c>
      <c r="L9" s="49" t="e">
        <f>J9/H9*100</f>
        <v>#DIV/0!</v>
      </c>
    </row>
    <row r="10" spans="2:12">
      <c r="B10" s="370" t="s">
        <v>14</v>
      </c>
      <c r="C10" s="371"/>
      <c r="D10" s="371"/>
      <c r="E10" s="371"/>
      <c r="F10" s="372"/>
      <c r="G10" s="341">
        <v>304714</v>
      </c>
      <c r="H10" s="341">
        <v>0</v>
      </c>
      <c r="I10" s="341">
        <v>578228</v>
      </c>
      <c r="J10" s="341">
        <v>305523.5</v>
      </c>
      <c r="K10" s="49">
        <f t="shared" ref="K10:K15" si="1">J10/G10*100</f>
        <v>100.26565894576601</v>
      </c>
      <c r="L10" s="49" t="e">
        <f t="shared" ref="L10:L15" si="2">J10/H10*100</f>
        <v>#DIV/0!</v>
      </c>
    </row>
    <row r="11" spans="2:12">
      <c r="B11" s="373" t="s">
        <v>15</v>
      </c>
      <c r="C11" s="372"/>
      <c r="D11" s="372"/>
      <c r="E11" s="372"/>
      <c r="F11" s="372"/>
      <c r="G11" s="341">
        <v>33</v>
      </c>
      <c r="H11" s="341">
        <v>0</v>
      </c>
      <c r="I11" s="341">
        <v>70</v>
      </c>
      <c r="J11" s="341">
        <v>65.34</v>
      </c>
      <c r="K11" s="49">
        <f t="shared" si="1"/>
        <v>198</v>
      </c>
      <c r="L11" s="49" t="e">
        <f t="shared" si="2"/>
        <v>#DIV/0!</v>
      </c>
    </row>
    <row r="12" spans="2:12">
      <c r="B12" s="342" t="s">
        <v>16</v>
      </c>
      <c r="C12" s="340"/>
      <c r="D12" s="340"/>
      <c r="E12" s="340"/>
      <c r="F12" s="340"/>
      <c r="G12" s="49">
        <f>G13+G14</f>
        <v>308166</v>
      </c>
      <c r="H12" s="49">
        <f t="shared" ref="H12:J12" si="3">H13+H14</f>
        <v>0</v>
      </c>
      <c r="I12" s="49">
        <f>SUM(I13:I14)</f>
        <v>669084</v>
      </c>
      <c r="J12" s="49">
        <f t="shared" si="3"/>
        <v>343209.68</v>
      </c>
      <c r="K12" s="49">
        <f t="shared" si="1"/>
        <v>111.371689284347</v>
      </c>
      <c r="L12" s="49" t="e">
        <f t="shared" si="2"/>
        <v>#DIV/0!</v>
      </c>
    </row>
    <row r="13" spans="2:12">
      <c r="B13" s="374" t="s">
        <v>17</v>
      </c>
      <c r="C13" s="371"/>
      <c r="D13" s="371"/>
      <c r="E13" s="371"/>
      <c r="F13" s="371"/>
      <c r="G13" s="341">
        <v>308166</v>
      </c>
      <c r="H13" s="341">
        <v>0</v>
      </c>
      <c r="I13" s="341">
        <v>645214</v>
      </c>
      <c r="J13" s="341">
        <v>343209.68</v>
      </c>
      <c r="K13" s="49">
        <f t="shared" si="1"/>
        <v>111.371689284347</v>
      </c>
      <c r="L13" s="49" t="e">
        <f t="shared" si="2"/>
        <v>#DIV/0!</v>
      </c>
    </row>
    <row r="14" spans="2:12">
      <c r="B14" s="373" t="s">
        <v>18</v>
      </c>
      <c r="C14" s="372"/>
      <c r="D14" s="372"/>
      <c r="E14" s="372"/>
      <c r="F14" s="372"/>
      <c r="G14" s="341">
        <v>0</v>
      </c>
      <c r="H14" s="341"/>
      <c r="I14" s="341">
        <v>23870</v>
      </c>
      <c r="J14" s="341">
        <v>0</v>
      </c>
      <c r="K14" s="49">
        <v>0</v>
      </c>
      <c r="L14" s="49" t="e">
        <f t="shared" si="2"/>
        <v>#DIV/0!</v>
      </c>
    </row>
    <row r="15" spans="2:12">
      <c r="B15" s="375" t="s">
        <v>19</v>
      </c>
      <c r="C15" s="368"/>
      <c r="D15" s="368"/>
      <c r="E15" s="368"/>
      <c r="F15" s="368"/>
      <c r="G15" s="49">
        <f>G9-G12</f>
        <v>-3419</v>
      </c>
      <c r="H15" s="49">
        <f t="shared" ref="H15:J15" si="4">H9-H12</f>
        <v>0</v>
      </c>
      <c r="I15" s="49">
        <f t="shared" si="4"/>
        <v>-90786</v>
      </c>
      <c r="J15" s="49">
        <f t="shared" si="4"/>
        <v>-37620.839999999997</v>
      </c>
      <c r="K15" s="49">
        <f t="shared" si="1"/>
        <v>1100.34630008774</v>
      </c>
      <c r="L15" s="49" t="e">
        <f t="shared" si="2"/>
        <v>#DIV/0!</v>
      </c>
    </row>
    <row r="16" spans="2:12" ht="18">
      <c r="B16" s="335"/>
      <c r="C16" s="343"/>
      <c r="D16" s="343"/>
      <c r="E16" s="343"/>
      <c r="F16" s="343"/>
      <c r="G16" s="343"/>
      <c r="H16" s="343"/>
      <c r="I16" s="352"/>
      <c r="J16" s="352"/>
      <c r="K16" s="352"/>
      <c r="L16" s="352"/>
    </row>
    <row r="17" spans="1:43" ht="18" customHeight="1">
      <c r="B17" s="361" t="s">
        <v>20</v>
      </c>
      <c r="C17" s="361"/>
      <c r="D17" s="361"/>
      <c r="E17" s="361"/>
      <c r="F17" s="361"/>
      <c r="G17" s="343"/>
      <c r="H17" s="343"/>
      <c r="I17" s="352"/>
      <c r="J17" s="352"/>
      <c r="K17" s="352"/>
      <c r="L17" s="352"/>
    </row>
    <row r="18" spans="1:43" ht="25.5">
      <c r="B18" s="362" t="s">
        <v>4</v>
      </c>
      <c r="C18" s="363"/>
      <c r="D18" s="363"/>
      <c r="E18" s="363"/>
      <c r="F18" s="364"/>
      <c r="G18" s="353" t="s">
        <v>5</v>
      </c>
      <c r="H18" s="7" t="s">
        <v>6</v>
      </c>
      <c r="I18" s="7" t="s">
        <v>7</v>
      </c>
      <c r="J18" s="353" t="s">
        <v>8</v>
      </c>
      <c r="K18" s="7" t="s">
        <v>9</v>
      </c>
      <c r="L18" s="7" t="s">
        <v>10</v>
      </c>
    </row>
    <row r="19" spans="1:43" s="332" customFormat="1">
      <c r="B19" s="365">
        <v>1</v>
      </c>
      <c r="C19" s="365"/>
      <c r="D19" s="365"/>
      <c r="E19" s="365"/>
      <c r="F19" s="366"/>
      <c r="G19" s="338">
        <v>2</v>
      </c>
      <c r="H19" s="339">
        <v>3</v>
      </c>
      <c r="I19" s="339">
        <v>4</v>
      </c>
      <c r="J19" s="339">
        <v>5</v>
      </c>
      <c r="K19" s="339" t="s">
        <v>11</v>
      </c>
      <c r="L19" s="339" t="s">
        <v>12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>
      <c r="A20" s="332"/>
      <c r="B20" s="370" t="s">
        <v>21</v>
      </c>
      <c r="C20" s="376"/>
      <c r="D20" s="376"/>
      <c r="E20" s="376"/>
      <c r="F20" s="377"/>
      <c r="G20" s="341">
        <v>0</v>
      </c>
      <c r="H20" s="341">
        <v>0</v>
      </c>
      <c r="I20" s="341">
        <v>0</v>
      </c>
      <c r="J20" s="341">
        <v>0</v>
      </c>
      <c r="K20" s="341"/>
      <c r="L20" s="341"/>
    </row>
    <row r="21" spans="1:43">
      <c r="A21" s="332"/>
      <c r="B21" s="370" t="s">
        <v>22</v>
      </c>
      <c r="C21" s="371"/>
      <c r="D21" s="371"/>
      <c r="E21" s="371"/>
      <c r="F21" s="371"/>
      <c r="G21" s="341">
        <v>0</v>
      </c>
      <c r="H21" s="341">
        <v>0</v>
      </c>
      <c r="I21" s="341"/>
      <c r="J21" s="341">
        <v>0</v>
      </c>
      <c r="K21" s="341"/>
      <c r="L21" s="341"/>
    </row>
    <row r="22" spans="1:43" s="333" customFormat="1" ht="15" customHeight="1">
      <c r="A22" s="332"/>
      <c r="B22" s="378" t="s">
        <v>23</v>
      </c>
      <c r="C22" s="379"/>
      <c r="D22" s="379"/>
      <c r="E22" s="379"/>
      <c r="F22" s="380"/>
      <c r="G22" s="49"/>
      <c r="H22" s="49"/>
      <c r="I22" s="49"/>
      <c r="J22" s="49"/>
      <c r="K22" s="49"/>
      <c r="L22" s="4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33" customFormat="1" ht="15" customHeight="1">
      <c r="A23" s="332"/>
      <c r="B23" s="378" t="s">
        <v>24</v>
      </c>
      <c r="C23" s="379"/>
      <c r="D23" s="379"/>
      <c r="E23" s="379"/>
      <c r="F23" s="380"/>
      <c r="G23" s="49">
        <v>4061</v>
      </c>
      <c r="H23" s="49">
        <v>0</v>
      </c>
      <c r="I23" s="49"/>
      <c r="J23" s="49">
        <v>521.28</v>
      </c>
      <c r="K23" s="49">
        <f>J23/G23*100</f>
        <v>12.8362472297464</v>
      </c>
      <c r="L23" s="49" t="e">
        <f>J23/H23*100</f>
        <v>#DIV/0!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>
      <c r="A24" s="332"/>
      <c r="B24" s="375" t="s">
        <v>25</v>
      </c>
      <c r="C24" s="368"/>
      <c r="D24" s="368"/>
      <c r="E24" s="368"/>
      <c r="F24" s="368"/>
      <c r="G24" s="49">
        <v>642</v>
      </c>
      <c r="H24" s="49">
        <v>0</v>
      </c>
      <c r="I24" s="49"/>
      <c r="J24" s="49">
        <v>0</v>
      </c>
      <c r="K24" s="49">
        <f>J24/G24*100</f>
        <v>0</v>
      </c>
      <c r="L24" s="49" t="e">
        <f>J24/H24*100</f>
        <v>#DIV/0!</v>
      </c>
    </row>
    <row r="25" spans="1:43" ht="15.75">
      <c r="B25" s="344"/>
      <c r="C25" s="345"/>
      <c r="D25" s="345"/>
      <c r="E25" s="345"/>
      <c r="F25" s="345"/>
      <c r="G25" s="346"/>
      <c r="H25" s="346"/>
      <c r="I25" s="346"/>
      <c r="J25" s="346"/>
      <c r="K25" s="346"/>
      <c r="L25" s="1"/>
    </row>
    <row r="26" spans="1:43" ht="15.75">
      <c r="B26" s="381" t="s">
        <v>26</v>
      </c>
      <c r="C26" s="382"/>
      <c r="D26" s="382"/>
      <c r="E26" s="382"/>
      <c r="F26" s="382"/>
      <c r="G26" s="382"/>
      <c r="H26" s="382"/>
      <c r="I26" s="382"/>
      <c r="J26" s="382"/>
      <c r="K26" s="382"/>
      <c r="L26" s="382"/>
    </row>
    <row r="27" spans="1:43" ht="15.75">
      <c r="B27" s="347"/>
      <c r="C27" s="348"/>
      <c r="D27" s="348"/>
      <c r="E27" s="348"/>
      <c r="F27" s="348"/>
      <c r="G27" s="349"/>
      <c r="H27" s="349"/>
      <c r="I27" s="349"/>
      <c r="J27" s="349"/>
      <c r="K27" s="349"/>
    </row>
    <row r="28" spans="1:43" ht="15" customHeight="1">
      <c r="B28" s="383" t="s">
        <v>27</v>
      </c>
      <c r="C28" s="383"/>
      <c r="D28" s="383"/>
      <c r="E28" s="383"/>
      <c r="F28" s="383"/>
      <c r="G28" s="383"/>
      <c r="H28" s="383"/>
      <c r="I28" s="383"/>
      <c r="J28" s="383"/>
      <c r="K28" s="383"/>
      <c r="L28" s="383"/>
    </row>
    <row r="29" spans="1:43">
      <c r="B29" s="383" t="s">
        <v>28</v>
      </c>
      <c r="C29" s="383"/>
      <c r="D29" s="383"/>
      <c r="E29" s="383"/>
      <c r="F29" s="383"/>
      <c r="G29" s="383"/>
      <c r="H29" s="383"/>
      <c r="I29" s="383"/>
      <c r="J29" s="383"/>
      <c r="K29" s="383"/>
      <c r="L29" s="383"/>
    </row>
    <row r="30" spans="1:43" ht="15" customHeight="1">
      <c r="B30" s="383" t="s">
        <v>29</v>
      </c>
      <c r="C30" s="383"/>
      <c r="D30" s="383"/>
      <c r="E30" s="383"/>
      <c r="F30" s="383"/>
      <c r="G30" s="383"/>
      <c r="H30" s="383"/>
      <c r="I30" s="383"/>
      <c r="J30" s="383"/>
      <c r="K30" s="383"/>
      <c r="L30" s="383"/>
    </row>
    <row r="31" spans="1:43" ht="36.75" customHeight="1"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</row>
    <row r="32" spans="1:43" ht="15" customHeight="1">
      <c r="B32" s="384" t="s">
        <v>30</v>
      </c>
      <c r="C32" s="384"/>
      <c r="D32" s="384"/>
      <c r="E32" s="384"/>
      <c r="F32" s="384"/>
      <c r="G32" s="384"/>
      <c r="H32" s="384"/>
      <c r="I32" s="384"/>
      <c r="J32" s="384"/>
      <c r="K32" s="384"/>
      <c r="L32" s="384"/>
    </row>
    <row r="33" spans="2:12"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</row>
  </sheetData>
  <mergeCells count="26">
    <mergeCell ref="B32:L33"/>
    <mergeCell ref="B24:F24"/>
    <mergeCell ref="B26:L26"/>
    <mergeCell ref="B28:L28"/>
    <mergeCell ref="B29:L29"/>
    <mergeCell ref="B30:L31"/>
    <mergeCell ref="B19:F19"/>
    <mergeCell ref="B20:F20"/>
    <mergeCell ref="B21:F21"/>
    <mergeCell ref="B22:F22"/>
    <mergeCell ref="B23:F23"/>
    <mergeCell ref="B13:F13"/>
    <mergeCell ref="B14:F14"/>
    <mergeCell ref="B15:F15"/>
    <mergeCell ref="B17:F17"/>
    <mergeCell ref="B18:F18"/>
    <mergeCell ref="B7:F7"/>
    <mergeCell ref="B8:F8"/>
    <mergeCell ref="B9:F9"/>
    <mergeCell ref="B10:F10"/>
    <mergeCell ref="B11:F11"/>
    <mergeCell ref="B1:L1"/>
    <mergeCell ref="B2:L2"/>
    <mergeCell ref="B3:D3"/>
    <mergeCell ref="B4:L4"/>
    <mergeCell ref="B6:F6"/>
  </mergeCells>
  <pageMargins left="0.7" right="0.7" top="0.75" bottom="0.75" header="0.3" footer="0.3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6"/>
  <sheetViews>
    <sheetView topLeftCell="A32" workbookViewId="0">
      <selection activeCell="G58" sqref="G58"/>
    </sheetView>
  </sheetViews>
  <sheetFormatPr defaultColWidth="9" defaultRowHeight="1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7" width="25.28515625" customWidth="1"/>
    <col min="8" max="8" width="0.140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" customHeight="1">
      <c r="A2" s="5"/>
      <c r="B2" s="5"/>
      <c r="C2" s="5"/>
      <c r="D2" s="5"/>
      <c r="E2" s="5"/>
      <c r="F2" s="5"/>
      <c r="G2" s="5"/>
      <c r="H2" s="5"/>
      <c r="I2" s="5"/>
    </row>
    <row r="3" spans="1:11" ht="15.75" customHeight="1">
      <c r="A3" s="385" t="s">
        <v>1</v>
      </c>
      <c r="B3" s="385"/>
      <c r="C3" s="385"/>
      <c r="D3" s="385"/>
      <c r="E3" s="385"/>
      <c r="F3" s="385"/>
      <c r="G3" s="385"/>
      <c r="H3" s="385"/>
      <c r="I3" s="4"/>
    </row>
    <row r="4" spans="1:11" ht="18">
      <c r="A4" s="5"/>
      <c r="B4" s="5"/>
      <c r="C4" s="5"/>
      <c r="D4" s="5"/>
      <c r="E4" s="5"/>
      <c r="F4" s="5"/>
      <c r="G4" s="6"/>
      <c r="H4" s="6"/>
      <c r="I4" s="6"/>
    </row>
    <row r="5" spans="1:11" ht="18" customHeight="1">
      <c r="A5" s="385" t="s">
        <v>31</v>
      </c>
      <c r="B5" s="385"/>
      <c r="C5" s="385"/>
      <c r="D5" s="385"/>
      <c r="E5" s="385"/>
      <c r="F5" s="385"/>
      <c r="G5" s="385"/>
      <c r="H5" s="385"/>
      <c r="I5" s="4"/>
    </row>
    <row r="6" spans="1:11" ht="18">
      <c r="A6" s="5"/>
      <c r="B6" s="5"/>
      <c r="C6" s="5"/>
      <c r="D6" s="5"/>
      <c r="E6" s="5"/>
      <c r="F6" s="5"/>
      <c r="G6" s="6"/>
      <c r="H6" s="6"/>
      <c r="I6" s="6"/>
    </row>
    <row r="7" spans="1:11" ht="15.75" customHeight="1">
      <c r="A7" s="385" t="s">
        <v>32</v>
      </c>
      <c r="B7" s="385"/>
      <c r="C7" s="385"/>
      <c r="D7" s="385"/>
      <c r="E7" s="385"/>
      <c r="F7" s="385"/>
      <c r="G7" s="385"/>
      <c r="H7" s="385"/>
      <c r="I7" s="4"/>
    </row>
    <row r="8" spans="1:11" ht="18">
      <c r="A8" s="5"/>
      <c r="B8" s="5"/>
      <c r="C8" s="5"/>
      <c r="D8" s="5"/>
      <c r="E8" s="5"/>
      <c r="F8" s="5"/>
      <c r="G8" s="6"/>
      <c r="H8" s="6"/>
      <c r="I8" s="6"/>
    </row>
    <row r="9" spans="1:11" ht="204">
      <c r="B9" s="227"/>
      <c r="C9" s="227"/>
      <c r="D9" s="227"/>
      <c r="E9" s="228" t="s">
        <v>4</v>
      </c>
      <c r="F9" s="7" t="s">
        <v>33</v>
      </c>
      <c r="G9" s="7" t="s">
        <v>34</v>
      </c>
      <c r="H9" s="7" t="s">
        <v>35</v>
      </c>
      <c r="I9" s="228" t="s">
        <v>36</v>
      </c>
      <c r="J9" s="311" t="s">
        <v>37</v>
      </c>
      <c r="K9" s="311" t="s">
        <v>38</v>
      </c>
    </row>
    <row r="10" spans="1:11">
      <c r="A10" s="229"/>
      <c r="B10" s="230"/>
      <c r="C10" s="35"/>
      <c r="D10" s="231">
        <v>1</v>
      </c>
      <c r="E10" s="232"/>
      <c r="F10" s="217">
        <v>2</v>
      </c>
      <c r="G10" s="217">
        <v>3</v>
      </c>
      <c r="H10" s="217">
        <v>4</v>
      </c>
      <c r="I10" s="312">
        <v>5</v>
      </c>
      <c r="J10" s="313">
        <v>6</v>
      </c>
      <c r="K10" s="313">
        <v>7</v>
      </c>
    </row>
    <row r="11" spans="1:11" ht="15.75" customHeight="1">
      <c r="A11" s="233"/>
      <c r="B11" s="233"/>
      <c r="C11" s="233"/>
      <c r="D11" s="234"/>
      <c r="E11" s="235" t="s">
        <v>39</v>
      </c>
      <c r="F11" s="48">
        <f>F13+F19+F26+F22+F32+F36</f>
        <v>304747</v>
      </c>
      <c r="G11" s="48">
        <v>0</v>
      </c>
      <c r="H11" s="48">
        <f t="shared" ref="H11" si="0">H13+H19+H26+H22+H32</f>
        <v>0</v>
      </c>
      <c r="I11" s="48">
        <f>SUM(I12+I36)</f>
        <v>305588.5</v>
      </c>
      <c r="J11" s="314">
        <f>SUM(I11/F11*100)</f>
        <v>100.27613069201701</v>
      </c>
      <c r="K11" s="314" t="e">
        <f>SUM(I11/H11*100)</f>
        <v>#DIV/0!</v>
      </c>
    </row>
    <row r="12" spans="1:11">
      <c r="A12" s="236">
        <v>6</v>
      </c>
      <c r="B12" s="236"/>
      <c r="C12" s="236"/>
      <c r="D12" s="237"/>
      <c r="E12" s="238" t="s">
        <v>40</v>
      </c>
      <c r="F12" s="239">
        <f>F13+F19+F22+F26+F32</f>
        <v>304714</v>
      </c>
      <c r="G12" s="239">
        <f>SUM(G13+G37)</f>
        <v>578298</v>
      </c>
      <c r="H12" s="239">
        <f t="shared" ref="H12:I12" si="1">H13+H19+H22+H26+H32</f>
        <v>0</v>
      </c>
      <c r="I12" s="239">
        <f t="shared" si="1"/>
        <v>305523.5</v>
      </c>
      <c r="J12" s="315">
        <f t="shared" ref="J12:J42" si="2">SUM(I12/F12*100)</f>
        <v>100.26565894576601</v>
      </c>
      <c r="K12" s="315" t="e">
        <f t="shared" ref="K12:K42" si="3">SUM(I12/H12*100)</f>
        <v>#DIV/0!</v>
      </c>
    </row>
    <row r="13" spans="1:11" ht="26.25">
      <c r="A13" s="240"/>
      <c r="B13" s="241">
        <v>63</v>
      </c>
      <c r="C13" s="241"/>
      <c r="D13" s="242"/>
      <c r="E13" s="243" t="s">
        <v>41</v>
      </c>
      <c r="F13" s="29">
        <f>SUM(F14+F16)</f>
        <v>274211</v>
      </c>
      <c r="G13" s="29">
        <f t="shared" ref="G13:I13" si="4">SUM(G14+G16)</f>
        <v>578228</v>
      </c>
      <c r="H13" s="29">
        <f t="shared" si="4"/>
        <v>0</v>
      </c>
      <c r="I13" s="29">
        <f t="shared" si="4"/>
        <v>304184.45</v>
      </c>
      <c r="J13" s="306">
        <f t="shared" si="2"/>
        <v>110.93079781628001</v>
      </c>
      <c r="K13" s="306" t="e">
        <f t="shared" si="3"/>
        <v>#DIV/0!</v>
      </c>
    </row>
    <row r="14" spans="1:11" ht="26.25">
      <c r="A14" s="218"/>
      <c r="B14" s="244"/>
      <c r="C14" s="244">
        <v>634</v>
      </c>
      <c r="D14" s="174"/>
      <c r="E14" s="245" t="s">
        <v>42</v>
      </c>
      <c r="F14" s="33">
        <f>SUM(F15)</f>
        <v>0</v>
      </c>
      <c r="G14" s="33"/>
      <c r="H14" s="33"/>
      <c r="I14" s="33"/>
      <c r="J14" s="261" t="e">
        <f t="shared" si="2"/>
        <v>#DIV/0!</v>
      </c>
      <c r="K14" s="261" t="e">
        <f t="shared" si="3"/>
        <v>#DIV/0!</v>
      </c>
    </row>
    <row r="15" spans="1:11" ht="26.25">
      <c r="A15" s="191"/>
      <c r="B15" s="200"/>
      <c r="C15" s="200"/>
      <c r="D15" s="246">
        <v>6341</v>
      </c>
      <c r="E15" s="247" t="s">
        <v>43</v>
      </c>
      <c r="F15" s="37"/>
      <c r="G15" s="37"/>
      <c r="H15" s="37"/>
      <c r="I15" s="316"/>
      <c r="J15" s="317" t="e">
        <f t="shared" si="2"/>
        <v>#DIV/0!</v>
      </c>
      <c r="K15" s="317" t="e">
        <f t="shared" si="3"/>
        <v>#DIV/0!</v>
      </c>
    </row>
    <row r="16" spans="1:11" ht="26.25">
      <c r="A16" s="248"/>
      <c r="B16" s="249"/>
      <c r="C16" s="249">
        <v>636</v>
      </c>
      <c r="D16" s="250"/>
      <c r="E16" s="245" t="s">
        <v>44</v>
      </c>
      <c r="F16" s="33">
        <v>274211</v>
      </c>
      <c r="G16" s="33">
        <f t="shared" ref="G16:I16" si="5">SUM(G17:G18)</f>
        <v>578228</v>
      </c>
      <c r="H16" s="33">
        <f t="shared" si="5"/>
        <v>0</v>
      </c>
      <c r="I16" s="33">
        <f t="shared" si="5"/>
        <v>304184.45</v>
      </c>
      <c r="J16" s="261">
        <f t="shared" si="2"/>
        <v>110.93079781628001</v>
      </c>
      <c r="K16" s="261" t="e">
        <f t="shared" si="3"/>
        <v>#DIV/0!</v>
      </c>
    </row>
    <row r="17" spans="1:11" ht="39">
      <c r="A17" s="210"/>
      <c r="B17" s="216"/>
      <c r="C17" s="216"/>
      <c r="D17" s="246">
        <v>6361</v>
      </c>
      <c r="E17" s="247" t="s">
        <v>45</v>
      </c>
      <c r="F17" s="37">
        <v>274211</v>
      </c>
      <c r="G17" s="37">
        <v>578228</v>
      </c>
      <c r="H17" s="37"/>
      <c r="I17" s="316">
        <v>304184.45</v>
      </c>
      <c r="J17" s="317">
        <f t="shared" si="2"/>
        <v>110.93079781628001</v>
      </c>
      <c r="K17" s="317" t="e">
        <f t="shared" si="3"/>
        <v>#DIV/0!</v>
      </c>
    </row>
    <row r="18" spans="1:11" ht="39">
      <c r="A18" s="210"/>
      <c r="B18" s="216"/>
      <c r="C18" s="219"/>
      <c r="D18" s="246">
        <v>6362</v>
      </c>
      <c r="E18" s="247" t="s">
        <v>46</v>
      </c>
      <c r="F18" s="37"/>
      <c r="G18" s="37"/>
      <c r="H18" s="37"/>
      <c r="I18" s="316"/>
      <c r="J18" s="317" t="e">
        <f t="shared" si="2"/>
        <v>#DIV/0!</v>
      </c>
      <c r="K18" s="317" t="e">
        <f t="shared" si="3"/>
        <v>#DIV/0!</v>
      </c>
    </row>
    <row r="19" spans="1:11">
      <c r="A19" s="251"/>
      <c r="B19" s="252">
        <v>64</v>
      </c>
      <c r="C19" s="122"/>
      <c r="D19" s="253"/>
      <c r="E19" s="243" t="s">
        <v>47</v>
      </c>
      <c r="F19" s="29">
        <f>SUM(F20)</f>
        <v>3</v>
      </c>
      <c r="G19" s="29">
        <f t="shared" ref="G19:I19" si="6">SUM(G20)</f>
        <v>0</v>
      </c>
      <c r="H19" s="29">
        <f t="shared" si="6"/>
        <v>0</v>
      </c>
      <c r="I19" s="29">
        <f t="shared" si="6"/>
        <v>1.2</v>
      </c>
      <c r="J19" s="306">
        <f t="shared" si="2"/>
        <v>40</v>
      </c>
      <c r="K19" s="306" t="e">
        <f t="shared" si="3"/>
        <v>#DIV/0!</v>
      </c>
    </row>
    <row r="20" spans="1:11">
      <c r="A20" s="248"/>
      <c r="B20" s="249"/>
      <c r="C20" s="254">
        <v>641</v>
      </c>
      <c r="D20" s="250"/>
      <c r="E20" s="245" t="s">
        <v>48</v>
      </c>
      <c r="F20" s="33">
        <f>SUM(F21)</f>
        <v>3</v>
      </c>
      <c r="G20" s="33">
        <f t="shared" ref="G20:I20" si="7">SUM(G21)</f>
        <v>0</v>
      </c>
      <c r="H20" s="33">
        <f t="shared" si="7"/>
        <v>0</v>
      </c>
      <c r="I20" s="33">
        <f t="shared" si="7"/>
        <v>1.2</v>
      </c>
      <c r="J20" s="261">
        <f t="shared" si="2"/>
        <v>40</v>
      </c>
      <c r="K20" s="261" t="e">
        <f t="shared" si="3"/>
        <v>#DIV/0!</v>
      </c>
    </row>
    <row r="21" spans="1:11" ht="26.25">
      <c r="A21" s="210"/>
      <c r="B21" s="216"/>
      <c r="C21" s="219"/>
      <c r="D21" s="246">
        <v>6413</v>
      </c>
      <c r="E21" s="247" t="s">
        <v>49</v>
      </c>
      <c r="F21" s="37">
        <v>3</v>
      </c>
      <c r="G21" s="37"/>
      <c r="H21" s="37"/>
      <c r="I21" s="316">
        <v>1.2</v>
      </c>
      <c r="J21" s="317">
        <f t="shared" si="2"/>
        <v>40</v>
      </c>
      <c r="K21" s="317" t="e">
        <f t="shared" si="3"/>
        <v>#DIV/0!</v>
      </c>
    </row>
    <row r="22" spans="1:11" ht="39">
      <c r="A22" s="251"/>
      <c r="B22" s="252">
        <v>65</v>
      </c>
      <c r="C22" s="122"/>
      <c r="D22" s="253"/>
      <c r="E22" s="243" t="s">
        <v>50</v>
      </c>
      <c r="F22" s="29">
        <f>SUM(F23:F24)</f>
        <v>0</v>
      </c>
      <c r="G22" s="29">
        <f t="shared" ref="G22:I22" si="8">SUM(G23:G24)</f>
        <v>0</v>
      </c>
      <c r="H22" s="29">
        <f t="shared" si="8"/>
        <v>0</v>
      </c>
      <c r="I22" s="29">
        <f t="shared" si="8"/>
        <v>0</v>
      </c>
      <c r="J22" s="306" t="e">
        <f t="shared" si="2"/>
        <v>#DIV/0!</v>
      </c>
      <c r="K22" s="306" t="e">
        <f t="shared" si="3"/>
        <v>#DIV/0!</v>
      </c>
    </row>
    <row r="23" spans="1:11">
      <c r="A23" s="248"/>
      <c r="B23" s="249"/>
      <c r="C23" s="254">
        <v>652</v>
      </c>
      <c r="D23" s="250"/>
      <c r="E23" s="245" t="s">
        <v>51</v>
      </c>
      <c r="F23" s="33">
        <v>0</v>
      </c>
      <c r="G23" s="33"/>
      <c r="H23" s="33"/>
      <c r="I23" s="33"/>
      <c r="J23" s="261" t="e">
        <f t="shared" si="2"/>
        <v>#DIV/0!</v>
      </c>
      <c r="K23" s="261" t="e">
        <f t="shared" si="3"/>
        <v>#DIV/0!</v>
      </c>
    </row>
    <row r="24" spans="1:11">
      <c r="A24" s="248"/>
      <c r="B24" s="249"/>
      <c r="C24" s="254"/>
      <c r="D24" s="250">
        <v>6511</v>
      </c>
      <c r="E24" s="245" t="s">
        <v>52</v>
      </c>
      <c r="F24" s="33"/>
      <c r="G24" s="33"/>
      <c r="H24" s="33"/>
      <c r="I24" s="318">
        <v>0</v>
      </c>
      <c r="J24" s="261"/>
      <c r="K24" s="261"/>
    </row>
    <row r="25" spans="1:11">
      <c r="A25" s="210"/>
      <c r="B25" s="216"/>
      <c r="C25" s="219"/>
      <c r="D25" s="246">
        <v>6526</v>
      </c>
      <c r="E25" s="247" t="s">
        <v>53</v>
      </c>
      <c r="F25" s="37">
        <v>0</v>
      </c>
      <c r="G25" s="37"/>
      <c r="H25" s="37"/>
      <c r="I25" s="316"/>
      <c r="J25" s="317" t="e">
        <f t="shared" si="2"/>
        <v>#DIV/0!</v>
      </c>
      <c r="K25" s="317" t="e">
        <f t="shared" si="3"/>
        <v>#DIV/0!</v>
      </c>
    </row>
    <row r="26" spans="1:11" ht="51.75">
      <c r="A26" s="255"/>
      <c r="B26" s="255">
        <v>66</v>
      </c>
      <c r="C26" s="240"/>
      <c r="D26" s="256"/>
      <c r="E26" s="257" t="s">
        <v>54</v>
      </c>
      <c r="F26" s="258">
        <f>SUM(F27+F29)</f>
        <v>0</v>
      </c>
      <c r="G26" s="258">
        <f t="shared" ref="G26:I26" si="9">SUM(G27+G29)</f>
        <v>0</v>
      </c>
      <c r="H26" s="258">
        <f t="shared" si="9"/>
        <v>0</v>
      </c>
      <c r="I26" s="258">
        <f t="shared" si="9"/>
        <v>1337.85</v>
      </c>
      <c r="J26" s="306" t="e">
        <f t="shared" si="2"/>
        <v>#DIV/0!</v>
      </c>
      <c r="K26" s="306" t="e">
        <f t="shared" si="3"/>
        <v>#DIV/0!</v>
      </c>
    </row>
    <row r="27" spans="1:11" ht="26.25">
      <c r="A27" s="259"/>
      <c r="B27" s="259"/>
      <c r="C27" s="109">
        <v>661</v>
      </c>
      <c r="D27" s="250">
        <v>661</v>
      </c>
      <c r="E27" s="245" t="s">
        <v>55</v>
      </c>
      <c r="F27" s="33"/>
      <c r="G27" s="33"/>
      <c r="H27" s="33"/>
      <c r="I27" s="33"/>
      <c r="J27" s="261" t="e">
        <f t="shared" si="2"/>
        <v>#DIV/0!</v>
      </c>
      <c r="K27" s="261" t="e">
        <f t="shared" si="3"/>
        <v>#DIV/0!</v>
      </c>
    </row>
    <row r="28" spans="1:11">
      <c r="A28" s="200"/>
      <c r="B28" s="200"/>
      <c r="C28" s="110"/>
      <c r="D28" s="246">
        <v>6615</v>
      </c>
      <c r="E28" s="247" t="s">
        <v>56</v>
      </c>
      <c r="F28" s="37"/>
      <c r="G28" s="37"/>
      <c r="H28" s="196"/>
      <c r="I28" s="319"/>
      <c r="J28" s="317" t="e">
        <f t="shared" si="2"/>
        <v>#DIV/0!</v>
      </c>
      <c r="K28" s="317" t="e">
        <f t="shared" si="3"/>
        <v>#DIV/0!</v>
      </c>
    </row>
    <row r="29" spans="1:11" ht="39">
      <c r="A29" s="260"/>
      <c r="B29" s="261"/>
      <c r="C29" s="261">
        <v>663</v>
      </c>
      <c r="D29" s="262"/>
      <c r="E29" s="263" t="s">
        <v>57</v>
      </c>
      <c r="F29" s="177">
        <f>SUM(F30:F31)</f>
        <v>0</v>
      </c>
      <c r="G29" s="177">
        <f t="shared" ref="G29:I29" si="10">SUM(G30:G31)</f>
        <v>0</v>
      </c>
      <c r="H29" s="177">
        <f t="shared" si="10"/>
        <v>0</v>
      </c>
      <c r="I29" s="177">
        <f t="shared" si="10"/>
        <v>1337.85</v>
      </c>
      <c r="J29" s="261" t="e">
        <f t="shared" si="2"/>
        <v>#DIV/0!</v>
      </c>
      <c r="K29" s="261" t="e">
        <f t="shared" si="3"/>
        <v>#DIV/0!</v>
      </c>
    </row>
    <row r="30" spans="1:11">
      <c r="B30" s="189"/>
      <c r="C30" s="189"/>
      <c r="D30" s="189">
        <v>6631</v>
      </c>
      <c r="E30" s="264" t="s">
        <v>58</v>
      </c>
      <c r="F30" s="265">
        <v>0</v>
      </c>
      <c r="G30" s="265">
        <v>0</v>
      </c>
      <c r="H30" s="265"/>
      <c r="I30" s="265">
        <v>1337.85</v>
      </c>
      <c r="J30" s="317" t="e">
        <f t="shared" si="2"/>
        <v>#DIV/0!</v>
      </c>
      <c r="K30" s="317" t="e">
        <f t="shared" si="3"/>
        <v>#DIV/0!</v>
      </c>
    </row>
    <row r="31" spans="1:11">
      <c r="A31" s="266"/>
      <c r="B31" s="189"/>
      <c r="C31" s="189"/>
      <c r="D31" s="267">
        <v>6632</v>
      </c>
      <c r="E31" s="264" t="s">
        <v>59</v>
      </c>
      <c r="F31" s="265"/>
      <c r="G31" s="265"/>
      <c r="H31" s="265"/>
      <c r="I31" s="265"/>
      <c r="J31" s="317" t="e">
        <f t="shared" si="2"/>
        <v>#DIV/0!</v>
      </c>
      <c r="K31" s="317" t="e">
        <f t="shared" si="3"/>
        <v>#DIV/0!</v>
      </c>
    </row>
    <row r="32" spans="1:11" ht="41.45" customHeight="1">
      <c r="A32" s="268"/>
      <c r="B32" s="269">
        <v>67</v>
      </c>
      <c r="C32" s="269"/>
      <c r="D32" s="269"/>
      <c r="E32" s="270" t="s">
        <v>60</v>
      </c>
      <c r="F32" s="271">
        <f>SUM(F33)</f>
        <v>30500</v>
      </c>
      <c r="G32" s="271">
        <f t="shared" ref="G32:I32" si="11">SUM(G33)</f>
        <v>0</v>
      </c>
      <c r="H32" s="271">
        <f t="shared" si="11"/>
        <v>0</v>
      </c>
      <c r="I32" s="271">
        <f t="shared" si="11"/>
        <v>0</v>
      </c>
      <c r="J32" s="306">
        <f t="shared" si="2"/>
        <v>0</v>
      </c>
      <c r="K32" s="306" t="e">
        <f t="shared" si="3"/>
        <v>#DIV/0!</v>
      </c>
    </row>
    <row r="33" spans="1:11" ht="38.25">
      <c r="A33" s="272"/>
      <c r="B33" s="273"/>
      <c r="C33" s="274">
        <v>671</v>
      </c>
      <c r="D33" s="274"/>
      <c r="E33" s="98" t="s">
        <v>61</v>
      </c>
      <c r="F33" s="275">
        <v>30500</v>
      </c>
      <c r="G33" s="275">
        <f t="shared" ref="G33:I33" si="12">SUM(G34:G35)</f>
        <v>0</v>
      </c>
      <c r="H33" s="275">
        <f t="shared" si="12"/>
        <v>0</v>
      </c>
      <c r="I33" s="275">
        <f t="shared" si="12"/>
        <v>0</v>
      </c>
      <c r="J33" s="261">
        <f t="shared" si="2"/>
        <v>0</v>
      </c>
      <c r="K33" s="261" t="e">
        <f t="shared" si="3"/>
        <v>#DIV/0!</v>
      </c>
    </row>
    <row r="34" spans="1:11" ht="25.5">
      <c r="A34" s="7"/>
      <c r="B34" s="190"/>
      <c r="C34" s="190"/>
      <c r="D34" s="11">
        <v>6711</v>
      </c>
      <c r="E34" s="69" t="s">
        <v>62</v>
      </c>
      <c r="F34" s="276">
        <v>30500</v>
      </c>
      <c r="G34" s="276">
        <v>0</v>
      </c>
      <c r="H34" s="217"/>
      <c r="I34" s="320">
        <v>0</v>
      </c>
      <c r="J34" s="317">
        <f t="shared" si="2"/>
        <v>0</v>
      </c>
      <c r="K34" s="317" t="e">
        <f t="shared" si="3"/>
        <v>#DIV/0!</v>
      </c>
    </row>
    <row r="35" spans="1:11" ht="25.5">
      <c r="A35" s="7"/>
      <c r="B35" s="190"/>
      <c r="C35" s="190"/>
      <c r="D35" s="11">
        <v>6712</v>
      </c>
      <c r="E35" s="69" t="s">
        <v>63</v>
      </c>
      <c r="F35" s="276"/>
      <c r="G35" s="276">
        <v>0</v>
      </c>
      <c r="H35" s="217"/>
      <c r="I35" s="320">
        <v>0</v>
      </c>
      <c r="J35" s="317" t="e">
        <f t="shared" si="2"/>
        <v>#DIV/0!</v>
      </c>
      <c r="K35" s="317" t="e">
        <f t="shared" si="3"/>
        <v>#DIV/0!</v>
      </c>
    </row>
    <row r="36" spans="1:11" ht="25.5">
      <c r="A36" s="277">
        <v>7</v>
      </c>
      <c r="B36" s="278"/>
      <c r="C36" s="278"/>
      <c r="D36" s="278"/>
      <c r="E36" s="20" t="s">
        <v>64</v>
      </c>
      <c r="F36" s="279">
        <v>33</v>
      </c>
      <c r="G36" s="280">
        <v>70</v>
      </c>
      <c r="H36" s="280"/>
      <c r="I36" s="321">
        <f>SUM(I37)</f>
        <v>65</v>
      </c>
      <c r="J36" s="315">
        <f t="shared" si="2"/>
        <v>196.969696969697</v>
      </c>
      <c r="K36" s="315" t="e">
        <f t="shared" si="3"/>
        <v>#DIV/0!</v>
      </c>
    </row>
    <row r="37" spans="1:11" ht="25.5">
      <c r="A37" s="222"/>
      <c r="B37" s="281">
        <v>72</v>
      </c>
      <c r="C37" s="28"/>
      <c r="D37" s="281"/>
      <c r="E37" s="282" t="s">
        <v>65</v>
      </c>
      <c r="F37" s="283">
        <v>33</v>
      </c>
      <c r="G37" s="283">
        <v>70</v>
      </c>
      <c r="H37" s="283"/>
      <c r="I37" s="283">
        <f>SUM(I38)</f>
        <v>65</v>
      </c>
      <c r="J37" s="306">
        <f t="shared" si="2"/>
        <v>196.969696969697</v>
      </c>
      <c r="K37" s="306" t="e">
        <f t="shared" si="3"/>
        <v>#DIV/0!</v>
      </c>
    </row>
    <row r="38" spans="1:11" ht="15.75" customHeight="1">
      <c r="A38" s="218"/>
      <c r="B38" s="218"/>
      <c r="C38" s="244">
        <v>721</v>
      </c>
      <c r="D38" s="284"/>
      <c r="E38" s="285" t="s">
        <v>66</v>
      </c>
      <c r="F38" s="286">
        <v>33</v>
      </c>
      <c r="G38" s="286">
        <v>70</v>
      </c>
      <c r="H38" s="286"/>
      <c r="I38" s="286">
        <v>65</v>
      </c>
      <c r="J38" s="261">
        <f t="shared" si="2"/>
        <v>196.969696969697</v>
      </c>
      <c r="K38" s="261" t="e">
        <f t="shared" si="3"/>
        <v>#DIV/0!</v>
      </c>
    </row>
    <row r="39" spans="1:11" ht="15.75" customHeight="1">
      <c r="A39" s="191"/>
      <c r="B39" s="200"/>
      <c r="C39" s="200"/>
      <c r="D39" s="246">
        <v>7211</v>
      </c>
      <c r="E39" s="247" t="s">
        <v>67</v>
      </c>
      <c r="F39" s="37">
        <v>33</v>
      </c>
      <c r="G39" s="37">
        <v>70</v>
      </c>
      <c r="H39" s="37"/>
      <c r="I39" s="316">
        <v>65.34</v>
      </c>
      <c r="J39" s="317">
        <f t="shared" si="2"/>
        <v>198</v>
      </c>
      <c r="K39" s="317" t="e">
        <f t="shared" si="3"/>
        <v>#DIV/0!</v>
      </c>
    </row>
    <row r="40" spans="1:11" ht="26.25">
      <c r="A40" s="210">
        <v>9</v>
      </c>
      <c r="B40" s="210"/>
      <c r="C40" s="210"/>
      <c r="D40" s="246" t="s">
        <v>68</v>
      </c>
      <c r="E40" s="247" t="s">
        <v>69</v>
      </c>
      <c r="F40" s="37"/>
      <c r="G40" s="221">
        <v>0</v>
      </c>
      <c r="H40" s="37"/>
      <c r="I40" s="316"/>
      <c r="J40" s="317" t="e">
        <f t="shared" si="2"/>
        <v>#DIV/0!</v>
      </c>
      <c r="K40" s="317" t="e">
        <f t="shared" si="3"/>
        <v>#DIV/0!</v>
      </c>
    </row>
    <row r="41" spans="1:11">
      <c r="A41" s="210"/>
      <c r="B41" s="210"/>
      <c r="C41" s="210"/>
      <c r="D41" s="246"/>
      <c r="E41" s="247"/>
      <c r="F41" s="37"/>
      <c r="G41" s="37">
        <v>0</v>
      </c>
      <c r="H41" s="37"/>
      <c r="I41" s="316"/>
      <c r="J41" s="317" t="e">
        <f t="shared" si="2"/>
        <v>#DIV/0!</v>
      </c>
      <c r="K41" s="317" t="e">
        <f t="shared" si="3"/>
        <v>#DIV/0!</v>
      </c>
    </row>
    <row r="42" spans="1:11">
      <c r="A42" s="210"/>
      <c r="B42" s="216"/>
      <c r="C42" s="219"/>
      <c r="D42" s="246"/>
      <c r="E42" s="247"/>
      <c r="F42" s="37"/>
      <c r="G42" s="37"/>
      <c r="H42" s="37"/>
      <c r="I42" s="316"/>
      <c r="J42" s="317" t="e">
        <f t="shared" si="2"/>
        <v>#DIV/0!</v>
      </c>
      <c r="K42" s="317" t="e">
        <f t="shared" si="3"/>
        <v>#DIV/0!</v>
      </c>
    </row>
    <row r="43" spans="1:11" ht="39">
      <c r="A43" s="201"/>
      <c r="B43" s="287"/>
      <c r="C43" s="288"/>
      <c r="D43" s="289"/>
      <c r="E43" s="290" t="s">
        <v>4</v>
      </c>
      <c r="F43" s="290" t="s">
        <v>70</v>
      </c>
      <c r="G43" s="290" t="s">
        <v>71</v>
      </c>
      <c r="H43" s="291" t="s">
        <v>35</v>
      </c>
      <c r="I43" s="290" t="s">
        <v>72</v>
      </c>
      <c r="J43" s="311" t="s">
        <v>37</v>
      </c>
      <c r="K43" s="311" t="s">
        <v>38</v>
      </c>
    </row>
    <row r="44" spans="1:11">
      <c r="A44" s="292"/>
      <c r="B44" s="292"/>
      <c r="C44" s="293"/>
      <c r="D44" s="294"/>
      <c r="E44" s="295">
        <v>1</v>
      </c>
      <c r="F44" s="296">
        <v>2</v>
      </c>
      <c r="G44" s="296">
        <v>3</v>
      </c>
      <c r="H44" s="296">
        <v>4</v>
      </c>
      <c r="I44" s="296">
        <v>5</v>
      </c>
      <c r="J44" s="313">
        <v>6</v>
      </c>
      <c r="K44" s="313">
        <v>7</v>
      </c>
    </row>
    <row r="45" spans="1:11">
      <c r="A45" s="297"/>
      <c r="B45" s="298"/>
      <c r="C45" s="299"/>
      <c r="D45" s="300"/>
      <c r="E45" s="301" t="s">
        <v>73</v>
      </c>
      <c r="F45" s="48">
        <f>F46+F102</f>
        <v>308166</v>
      </c>
      <c r="G45" s="48">
        <f>SUM(G46)</f>
        <v>645214</v>
      </c>
      <c r="H45" s="48">
        <f t="shared" ref="H45:I45" si="13">H46+H102</f>
        <v>0</v>
      </c>
      <c r="I45" s="48">
        <f t="shared" si="13"/>
        <v>343209.68</v>
      </c>
      <c r="J45" s="322">
        <f>SUM(I45/F45*100)</f>
        <v>111.371689284347</v>
      </c>
      <c r="K45" s="322" t="e">
        <f>SUM(I45/H45*100)</f>
        <v>#DIV/0!</v>
      </c>
    </row>
    <row r="46" spans="1:11">
      <c r="A46" s="205">
        <v>3</v>
      </c>
      <c r="B46" s="302"/>
      <c r="C46" s="303"/>
      <c r="D46" s="304"/>
      <c r="E46" s="305" t="s">
        <v>74</v>
      </c>
      <c r="F46" s="49">
        <v>308166</v>
      </c>
      <c r="G46" s="49">
        <f t="shared" ref="G46:H46" si="14">G47+G57+G90+G96+G99</f>
        <v>645214</v>
      </c>
      <c r="H46" s="49">
        <f t="shared" si="14"/>
        <v>0</v>
      </c>
      <c r="I46" s="49">
        <f>SUM(I47+I57+I90+I96)</f>
        <v>343209.68</v>
      </c>
      <c r="J46" s="322">
        <f t="shared" ref="J46:J112" si="15">SUM(I46/F46*100)</f>
        <v>111.371689284347</v>
      </c>
      <c r="K46" s="322" t="e">
        <f t="shared" ref="K46:K112" si="16">SUM(I46/H46*100)</f>
        <v>#DIV/0!</v>
      </c>
    </row>
    <row r="47" spans="1:11">
      <c r="A47" s="306"/>
      <c r="B47" s="306">
        <v>31</v>
      </c>
      <c r="C47" s="306"/>
      <c r="D47" s="306"/>
      <c r="E47" s="307" t="s">
        <v>75</v>
      </c>
      <c r="F47" s="308">
        <v>264351</v>
      </c>
      <c r="G47" s="308">
        <f t="shared" ref="G47:H47" si="17">G48+G52+G54</f>
        <v>573467</v>
      </c>
      <c r="H47" s="308">
        <f t="shared" si="17"/>
        <v>0</v>
      </c>
      <c r="I47" s="308">
        <f>SUM(I48+I52+I54)</f>
        <v>300009.03000000003</v>
      </c>
      <c r="J47" s="306">
        <f t="shared" si="15"/>
        <v>113.48889544582801</v>
      </c>
      <c r="K47" s="306" t="e">
        <f t="shared" si="16"/>
        <v>#DIV/0!</v>
      </c>
    </row>
    <row r="48" spans="1:11">
      <c r="A48" s="261"/>
      <c r="B48" s="261"/>
      <c r="C48" s="261">
        <v>311</v>
      </c>
      <c r="D48" s="261"/>
      <c r="E48" s="309" t="s">
        <v>76</v>
      </c>
      <c r="F48" s="177">
        <v>222708</v>
      </c>
      <c r="G48" s="177">
        <f>SUM(G49:G51)</f>
        <v>468800</v>
      </c>
      <c r="H48" s="177"/>
      <c r="I48" s="177">
        <f>SUM(I49)</f>
        <v>248432.7</v>
      </c>
      <c r="J48" s="261">
        <f t="shared" si="15"/>
        <v>111.550864809526</v>
      </c>
      <c r="K48" s="261" t="e">
        <f t="shared" si="16"/>
        <v>#DIV/0!</v>
      </c>
    </row>
    <row r="49" spans="1:11">
      <c r="A49" s="189"/>
      <c r="B49" s="189"/>
      <c r="C49" s="189"/>
      <c r="D49" s="189">
        <v>3111</v>
      </c>
      <c r="E49" s="310" t="s">
        <v>77</v>
      </c>
      <c r="F49" s="265">
        <v>222708</v>
      </c>
      <c r="G49" s="265">
        <v>468800</v>
      </c>
      <c r="H49" s="265"/>
      <c r="I49" s="265">
        <v>248432.7</v>
      </c>
      <c r="J49" s="317">
        <f t="shared" si="15"/>
        <v>111.550864809526</v>
      </c>
      <c r="K49" s="317" t="e">
        <f t="shared" si="16"/>
        <v>#DIV/0!</v>
      </c>
    </row>
    <row r="50" spans="1:11">
      <c r="A50" s="189"/>
      <c r="B50" s="189"/>
      <c r="C50" s="189"/>
      <c r="D50" s="189">
        <v>3113</v>
      </c>
      <c r="E50" s="310" t="s">
        <v>78</v>
      </c>
      <c r="F50" s="265"/>
      <c r="G50" s="265"/>
      <c r="H50" s="265"/>
      <c r="I50" s="265"/>
      <c r="J50" s="317" t="e">
        <f t="shared" si="15"/>
        <v>#DIV/0!</v>
      </c>
      <c r="K50" s="317" t="e">
        <f t="shared" si="16"/>
        <v>#DIV/0!</v>
      </c>
    </row>
    <row r="51" spans="1:11">
      <c r="A51" s="189"/>
      <c r="B51" s="189"/>
      <c r="C51" s="189"/>
      <c r="D51" s="189">
        <v>3114</v>
      </c>
      <c r="E51" s="310" t="s">
        <v>79</v>
      </c>
      <c r="F51" s="265"/>
      <c r="G51" s="265"/>
      <c r="H51" s="265"/>
      <c r="I51" s="265"/>
      <c r="J51" s="317" t="e">
        <f t="shared" si="15"/>
        <v>#DIV/0!</v>
      </c>
      <c r="K51" s="317" t="e">
        <f t="shared" si="16"/>
        <v>#DIV/0!</v>
      </c>
    </row>
    <row r="52" spans="1:11">
      <c r="A52" s="261"/>
      <c r="B52" s="261"/>
      <c r="C52" s="261">
        <v>312</v>
      </c>
      <c r="D52" s="261"/>
      <c r="E52" s="309" t="s">
        <v>80</v>
      </c>
      <c r="F52" s="177">
        <v>8205</v>
      </c>
      <c r="G52" s="177">
        <v>21400</v>
      </c>
      <c r="H52" s="177"/>
      <c r="I52" s="177">
        <f>SUM(I53)</f>
        <v>10400</v>
      </c>
      <c r="J52" s="261">
        <f t="shared" si="15"/>
        <v>126.75198049969499</v>
      </c>
      <c r="K52" s="261" t="e">
        <f t="shared" si="16"/>
        <v>#DIV/0!</v>
      </c>
    </row>
    <row r="53" spans="1:11">
      <c r="A53" s="189"/>
      <c r="B53" s="189"/>
      <c r="C53" s="189"/>
      <c r="D53" s="189">
        <v>3121</v>
      </c>
      <c r="E53" s="310" t="s">
        <v>80</v>
      </c>
      <c r="F53" s="265">
        <v>8205</v>
      </c>
      <c r="G53" s="265">
        <v>0</v>
      </c>
      <c r="H53" s="265"/>
      <c r="I53" s="265">
        <v>10400</v>
      </c>
      <c r="J53" s="317">
        <f t="shared" si="15"/>
        <v>126.75198049969499</v>
      </c>
      <c r="K53" s="317" t="e">
        <f t="shared" si="16"/>
        <v>#DIV/0!</v>
      </c>
    </row>
    <row r="54" spans="1:11">
      <c r="A54" s="261"/>
      <c r="B54" s="261"/>
      <c r="C54" s="261">
        <v>313</v>
      </c>
      <c r="D54" s="261"/>
      <c r="E54" s="309" t="s">
        <v>81</v>
      </c>
      <c r="F54" s="177">
        <v>35887</v>
      </c>
      <c r="G54" s="177">
        <v>83267</v>
      </c>
      <c r="H54" s="177"/>
      <c r="I54" s="177">
        <f>SUM(I55)</f>
        <v>41176.33</v>
      </c>
      <c r="J54" s="261">
        <f t="shared" si="15"/>
        <v>114.73884693621601</v>
      </c>
      <c r="K54" s="261" t="e">
        <f t="shared" si="16"/>
        <v>#DIV/0!</v>
      </c>
    </row>
    <row r="55" spans="1:11">
      <c r="A55" s="189"/>
      <c r="B55" s="189"/>
      <c r="C55" s="189"/>
      <c r="D55" s="189">
        <v>3132</v>
      </c>
      <c r="E55" s="310" t="s">
        <v>82</v>
      </c>
      <c r="F55" s="265">
        <v>35887</v>
      </c>
      <c r="G55" s="265">
        <v>0</v>
      </c>
      <c r="H55" s="265"/>
      <c r="I55" s="265">
        <v>41176.33</v>
      </c>
      <c r="J55" s="317">
        <f t="shared" si="15"/>
        <v>114.73884693621601</v>
      </c>
      <c r="K55" s="317" t="e">
        <f t="shared" si="16"/>
        <v>#DIV/0!</v>
      </c>
    </row>
    <row r="56" spans="1:11">
      <c r="A56" s="189"/>
      <c r="B56" s="189"/>
      <c r="C56" s="189"/>
      <c r="D56" s="189">
        <v>3133</v>
      </c>
      <c r="E56" s="310" t="s">
        <v>83</v>
      </c>
      <c r="F56" s="189"/>
      <c r="G56" s="189"/>
      <c r="H56" s="189"/>
      <c r="I56" s="189"/>
      <c r="J56" s="317" t="e">
        <f t="shared" si="15"/>
        <v>#DIV/0!</v>
      </c>
      <c r="K56" s="317" t="e">
        <f t="shared" si="16"/>
        <v>#DIV/0!</v>
      </c>
    </row>
    <row r="57" spans="1:11">
      <c r="A57" s="306"/>
      <c r="B57" s="306">
        <v>32</v>
      </c>
      <c r="C57" s="306"/>
      <c r="D57" s="306"/>
      <c r="E57" s="307" t="s">
        <v>84</v>
      </c>
      <c r="F57" s="308">
        <f>SUM(F58+F63+F70+F82)</f>
        <v>43247.99</v>
      </c>
      <c r="G57" s="308">
        <f t="shared" ref="G57:I57" si="18">G58+G63+G70+G80+G82</f>
        <v>61836</v>
      </c>
      <c r="H57" s="308">
        <f t="shared" si="18"/>
        <v>0</v>
      </c>
      <c r="I57" s="308">
        <f t="shared" si="18"/>
        <v>42643.24</v>
      </c>
      <c r="J57" s="306">
        <f t="shared" si="15"/>
        <v>98.601669118033001</v>
      </c>
      <c r="K57" s="306" t="e">
        <f t="shared" si="16"/>
        <v>#DIV/0!</v>
      </c>
    </row>
    <row r="58" spans="1:11">
      <c r="A58" s="261"/>
      <c r="B58" s="261"/>
      <c r="C58" s="261">
        <v>321</v>
      </c>
      <c r="D58" s="261"/>
      <c r="E58" s="309" t="s">
        <v>85</v>
      </c>
      <c r="F58" s="177">
        <v>7913</v>
      </c>
      <c r="G58" s="177">
        <v>3486</v>
      </c>
      <c r="H58" s="177">
        <f t="shared" ref="H58" si="19">SUM(H59:H61)</f>
        <v>0</v>
      </c>
      <c r="I58" s="177">
        <f>SUM(I59:I62)</f>
        <v>7486.87</v>
      </c>
      <c r="J58" s="261">
        <f t="shared" si="15"/>
        <v>94.614811070390502</v>
      </c>
      <c r="K58" s="261" t="e">
        <f t="shared" si="16"/>
        <v>#DIV/0!</v>
      </c>
    </row>
    <row r="59" spans="1:11">
      <c r="A59" s="189"/>
      <c r="B59" s="189"/>
      <c r="C59" s="189"/>
      <c r="D59" s="189">
        <v>3211</v>
      </c>
      <c r="E59" s="310" t="s">
        <v>86</v>
      </c>
      <c r="F59" s="265">
        <v>1626</v>
      </c>
      <c r="G59" s="265">
        <v>0</v>
      </c>
      <c r="H59" s="265"/>
      <c r="I59" s="265">
        <v>1636.32</v>
      </c>
      <c r="J59" s="317">
        <f t="shared" si="15"/>
        <v>100.63468634686301</v>
      </c>
      <c r="K59" s="317" t="e">
        <f t="shared" si="16"/>
        <v>#DIV/0!</v>
      </c>
    </row>
    <row r="60" spans="1:11" ht="26.25">
      <c r="A60" s="189"/>
      <c r="B60" s="189"/>
      <c r="C60" s="189"/>
      <c r="D60" s="189">
        <v>3212</v>
      </c>
      <c r="E60" s="310" t="s">
        <v>87</v>
      </c>
      <c r="F60" s="265">
        <v>6129</v>
      </c>
      <c r="G60" s="265"/>
      <c r="H60" s="265"/>
      <c r="I60" s="265">
        <v>5830.55</v>
      </c>
      <c r="J60" s="317">
        <f t="shared" si="15"/>
        <v>95.130527002773704</v>
      </c>
      <c r="K60" s="317" t="e">
        <f t="shared" si="16"/>
        <v>#DIV/0!</v>
      </c>
    </row>
    <row r="61" spans="1:11">
      <c r="A61" s="189"/>
      <c r="B61" s="189"/>
      <c r="C61" s="189"/>
      <c r="D61" s="189">
        <v>3213</v>
      </c>
      <c r="E61" s="310" t="s">
        <v>88</v>
      </c>
      <c r="F61" s="189">
        <v>158</v>
      </c>
      <c r="G61" s="265"/>
      <c r="H61" s="265"/>
      <c r="I61" s="265">
        <v>20</v>
      </c>
      <c r="J61" s="317">
        <f t="shared" si="15"/>
        <v>12.6582278481013</v>
      </c>
      <c r="K61" s="317" t="e">
        <f t="shared" si="16"/>
        <v>#DIV/0!</v>
      </c>
    </row>
    <row r="62" spans="1:11">
      <c r="A62" s="189"/>
      <c r="B62" s="189"/>
      <c r="C62" s="189"/>
      <c r="D62" s="189">
        <v>3214</v>
      </c>
      <c r="E62" s="310" t="s">
        <v>89</v>
      </c>
      <c r="F62" s="189"/>
      <c r="G62" s="189"/>
      <c r="H62" s="189"/>
      <c r="I62" s="189"/>
      <c r="J62" s="317" t="e">
        <f t="shared" si="15"/>
        <v>#DIV/0!</v>
      </c>
      <c r="K62" s="317" t="e">
        <f t="shared" si="16"/>
        <v>#DIV/0!</v>
      </c>
    </row>
    <row r="63" spans="1:11">
      <c r="A63" s="261"/>
      <c r="B63" s="261"/>
      <c r="C63" s="261">
        <v>322</v>
      </c>
      <c r="D63" s="261"/>
      <c r="E63" s="309" t="s">
        <v>90</v>
      </c>
      <c r="F63" s="177">
        <f>SUM(F64:F69)</f>
        <v>24906.37</v>
      </c>
      <c r="G63" s="177">
        <v>35641</v>
      </c>
      <c r="H63" s="177">
        <f t="shared" ref="H63" si="20">SUM(H64:H69)</f>
        <v>0</v>
      </c>
      <c r="I63" s="177">
        <f>SUM(I64:I68)</f>
        <v>21502.11</v>
      </c>
      <c r="J63" s="261">
        <f t="shared" si="15"/>
        <v>86.331769744045403</v>
      </c>
      <c r="K63" s="261" t="e">
        <f t="shared" si="16"/>
        <v>#DIV/0!</v>
      </c>
    </row>
    <row r="64" spans="1:11">
      <c r="A64" s="189"/>
      <c r="B64" s="189"/>
      <c r="C64" s="189"/>
      <c r="D64" s="189">
        <v>3221</v>
      </c>
      <c r="E64" s="310" t="s">
        <v>91</v>
      </c>
      <c r="F64" s="265">
        <v>2742</v>
      </c>
      <c r="G64" s="265"/>
      <c r="H64" s="265"/>
      <c r="I64" s="265">
        <v>1404.54</v>
      </c>
      <c r="J64" s="317">
        <f t="shared" si="15"/>
        <v>51.2231947483589</v>
      </c>
      <c r="K64" s="317" t="e">
        <f t="shared" si="16"/>
        <v>#DIV/0!</v>
      </c>
    </row>
    <row r="65" spans="1:11">
      <c r="A65" s="189"/>
      <c r="B65" s="189"/>
      <c r="C65" s="189"/>
      <c r="D65" s="189">
        <v>3222</v>
      </c>
      <c r="E65" s="310" t="s">
        <v>92</v>
      </c>
      <c r="F65" s="189">
        <v>14854.77</v>
      </c>
      <c r="G65" s="189"/>
      <c r="H65" s="189"/>
      <c r="I65" s="189">
        <v>10694.75</v>
      </c>
      <c r="J65" s="317">
        <f t="shared" si="15"/>
        <v>71.995392725703596</v>
      </c>
      <c r="K65" s="317" t="e">
        <f t="shared" si="16"/>
        <v>#DIV/0!</v>
      </c>
    </row>
    <row r="66" spans="1:11">
      <c r="A66" s="189"/>
      <c r="B66" s="189"/>
      <c r="C66" s="189"/>
      <c r="D66" s="189">
        <v>3223</v>
      </c>
      <c r="E66" s="310" t="s">
        <v>93</v>
      </c>
      <c r="F66" s="265">
        <v>7078</v>
      </c>
      <c r="G66" s="265"/>
      <c r="H66" s="265"/>
      <c r="I66" s="265">
        <v>9040.32</v>
      </c>
      <c r="J66" s="317">
        <f t="shared" si="15"/>
        <v>127.72421588019201</v>
      </c>
      <c r="K66" s="317" t="e">
        <f t="shared" si="16"/>
        <v>#DIV/0!</v>
      </c>
    </row>
    <row r="67" spans="1:11" ht="26.25">
      <c r="A67" s="189"/>
      <c r="B67" s="189"/>
      <c r="C67" s="189"/>
      <c r="D67" s="189">
        <v>3224</v>
      </c>
      <c r="E67" s="310" t="s">
        <v>94</v>
      </c>
      <c r="F67" s="265">
        <v>98</v>
      </c>
      <c r="G67" s="265"/>
      <c r="H67" s="265"/>
      <c r="I67" s="265">
        <v>0</v>
      </c>
      <c r="J67" s="317">
        <f t="shared" si="15"/>
        <v>0</v>
      </c>
      <c r="K67" s="317" t="e">
        <f t="shared" si="16"/>
        <v>#DIV/0!</v>
      </c>
    </row>
    <row r="68" spans="1:11">
      <c r="A68" s="189"/>
      <c r="B68" s="189"/>
      <c r="C68" s="189"/>
      <c r="D68" s="189">
        <v>3225</v>
      </c>
      <c r="E68" s="310" t="s">
        <v>95</v>
      </c>
      <c r="F68" s="189">
        <v>133.6</v>
      </c>
      <c r="G68" s="189"/>
      <c r="H68" s="189"/>
      <c r="I68" s="189">
        <v>362.5</v>
      </c>
      <c r="J68" s="317">
        <f t="shared" si="15"/>
        <v>271.33233532934099</v>
      </c>
      <c r="K68" s="317" t="e">
        <f t="shared" si="16"/>
        <v>#DIV/0!</v>
      </c>
    </row>
    <row r="69" spans="1:11" ht="26.25">
      <c r="A69" s="189"/>
      <c r="B69" s="189"/>
      <c r="C69" s="189"/>
      <c r="D69" s="189">
        <v>3227</v>
      </c>
      <c r="E69" s="310" t="s">
        <v>96</v>
      </c>
      <c r="F69" s="189"/>
      <c r="G69" s="189"/>
      <c r="H69" s="189"/>
      <c r="I69" s="189"/>
      <c r="J69" s="317" t="e">
        <f t="shared" si="15"/>
        <v>#DIV/0!</v>
      </c>
      <c r="K69" s="317" t="e">
        <f t="shared" si="16"/>
        <v>#DIV/0!</v>
      </c>
    </row>
    <row r="70" spans="1:11">
      <c r="A70" s="261"/>
      <c r="B70" s="261"/>
      <c r="C70" s="261">
        <v>323</v>
      </c>
      <c r="D70" s="261"/>
      <c r="E70" s="309" t="s">
        <v>97</v>
      </c>
      <c r="F70" s="177">
        <f>SUM(F71:F79)</f>
        <v>9146.6200000000008</v>
      </c>
      <c r="G70" s="177">
        <v>20275</v>
      </c>
      <c r="H70" s="177">
        <f t="shared" ref="H70" si="21">SUM(H71:H79)</f>
        <v>0</v>
      </c>
      <c r="I70" s="177">
        <f>SUM(I71:I79)</f>
        <v>12336.26</v>
      </c>
      <c r="J70" s="261">
        <f t="shared" si="15"/>
        <v>134.87233535448101</v>
      </c>
      <c r="K70" s="261" t="e">
        <f t="shared" si="16"/>
        <v>#DIV/0!</v>
      </c>
    </row>
    <row r="71" spans="1:11">
      <c r="A71" s="189"/>
      <c r="B71" s="189"/>
      <c r="C71" s="189"/>
      <c r="D71" s="189">
        <v>3231</v>
      </c>
      <c r="E71" s="310" t="s">
        <v>98</v>
      </c>
      <c r="F71" s="265">
        <v>4778</v>
      </c>
      <c r="G71" s="265"/>
      <c r="H71" s="265"/>
      <c r="I71" s="265">
        <v>5471.58</v>
      </c>
      <c r="J71" s="317">
        <f t="shared" si="15"/>
        <v>114.51611552951</v>
      </c>
      <c r="K71" s="317" t="e">
        <f t="shared" si="16"/>
        <v>#DIV/0!</v>
      </c>
    </row>
    <row r="72" spans="1:11" ht="26.25">
      <c r="A72" s="189"/>
      <c r="B72" s="189"/>
      <c r="C72" s="189"/>
      <c r="D72" s="189">
        <v>3232</v>
      </c>
      <c r="E72" s="310" t="s">
        <v>99</v>
      </c>
      <c r="F72" s="265">
        <v>90</v>
      </c>
      <c r="G72" s="265"/>
      <c r="H72" s="265"/>
      <c r="I72" s="265">
        <v>1478.13</v>
      </c>
      <c r="J72" s="317">
        <f t="shared" si="15"/>
        <v>1642.36666666667</v>
      </c>
      <c r="K72" s="317" t="e">
        <f t="shared" si="16"/>
        <v>#DIV/0!</v>
      </c>
    </row>
    <row r="73" spans="1:11">
      <c r="A73" s="189"/>
      <c r="B73" s="189"/>
      <c r="C73" s="189"/>
      <c r="D73" s="189">
        <v>3233</v>
      </c>
      <c r="E73" s="310" t="s">
        <v>100</v>
      </c>
      <c r="F73" s="189"/>
      <c r="G73" s="189"/>
      <c r="H73" s="189"/>
      <c r="I73" s="189">
        <v>710</v>
      </c>
      <c r="J73" s="317" t="e">
        <f t="shared" si="15"/>
        <v>#DIV/0!</v>
      </c>
      <c r="K73" s="317" t="e">
        <f t="shared" si="16"/>
        <v>#DIV/0!</v>
      </c>
    </row>
    <row r="74" spans="1:11">
      <c r="A74" s="189"/>
      <c r="B74" s="189"/>
      <c r="C74" s="189"/>
      <c r="D74" s="189">
        <v>3234</v>
      </c>
      <c r="E74" s="310" t="s">
        <v>101</v>
      </c>
      <c r="F74" s="265">
        <v>1136</v>
      </c>
      <c r="G74" s="265"/>
      <c r="H74" s="265"/>
      <c r="I74" s="265">
        <v>2108.7399999999998</v>
      </c>
      <c r="J74" s="317">
        <f t="shared" si="15"/>
        <v>185.628521126761</v>
      </c>
      <c r="K74" s="317" t="e">
        <f t="shared" si="16"/>
        <v>#DIV/0!</v>
      </c>
    </row>
    <row r="75" spans="1:11">
      <c r="A75" s="189"/>
      <c r="B75" s="189"/>
      <c r="C75" s="189"/>
      <c r="D75" s="189">
        <v>3235</v>
      </c>
      <c r="E75" s="310" t="s">
        <v>102</v>
      </c>
      <c r="F75" s="189"/>
      <c r="G75" s="189"/>
      <c r="H75" s="189"/>
      <c r="I75" s="189">
        <v>869</v>
      </c>
      <c r="J75" s="317" t="e">
        <f t="shared" si="15"/>
        <v>#DIV/0!</v>
      </c>
      <c r="K75" s="317" t="e">
        <f t="shared" si="16"/>
        <v>#DIV/0!</v>
      </c>
    </row>
    <row r="76" spans="1:11">
      <c r="A76" s="189"/>
      <c r="B76" s="189"/>
      <c r="C76" s="189"/>
      <c r="D76" s="189">
        <v>3236</v>
      </c>
      <c r="E76" s="310" t="s">
        <v>103</v>
      </c>
      <c r="F76" s="265">
        <v>842</v>
      </c>
      <c r="G76" s="265"/>
      <c r="H76" s="265"/>
      <c r="I76" s="265">
        <v>0</v>
      </c>
      <c r="J76" s="317">
        <f t="shared" si="15"/>
        <v>0</v>
      </c>
      <c r="K76" s="317" t="e">
        <f t="shared" si="16"/>
        <v>#DIV/0!</v>
      </c>
    </row>
    <row r="77" spans="1:11">
      <c r="A77" s="189"/>
      <c r="B77" s="189"/>
      <c r="C77" s="189"/>
      <c r="D77" s="189">
        <v>3237</v>
      </c>
      <c r="E77" s="310" t="s">
        <v>104</v>
      </c>
      <c r="F77" s="265">
        <v>398</v>
      </c>
      <c r="G77" s="189"/>
      <c r="H77" s="189"/>
      <c r="I77" s="265">
        <v>0</v>
      </c>
      <c r="J77" s="317">
        <f t="shared" si="15"/>
        <v>0</v>
      </c>
      <c r="K77" s="317" t="e">
        <f t="shared" si="16"/>
        <v>#DIV/0!</v>
      </c>
    </row>
    <row r="78" spans="1:11">
      <c r="A78" s="189"/>
      <c r="B78" s="189"/>
      <c r="C78" s="189"/>
      <c r="D78" s="189">
        <v>3238</v>
      </c>
      <c r="E78" s="310" t="s">
        <v>105</v>
      </c>
      <c r="F78" s="189">
        <v>1380</v>
      </c>
      <c r="G78" s="265"/>
      <c r="H78" s="265"/>
      <c r="I78" s="265">
        <v>1176.19</v>
      </c>
      <c r="J78" s="317">
        <f t="shared" si="15"/>
        <v>85.231159420289899</v>
      </c>
      <c r="K78" s="317" t="e">
        <f t="shared" si="16"/>
        <v>#DIV/0!</v>
      </c>
    </row>
    <row r="79" spans="1:11">
      <c r="A79" s="189"/>
      <c r="B79" s="189"/>
      <c r="C79" s="189"/>
      <c r="D79" s="189">
        <v>3239</v>
      </c>
      <c r="E79" s="310" t="s">
        <v>106</v>
      </c>
      <c r="F79" s="189">
        <v>522.62</v>
      </c>
      <c r="G79" s="189"/>
      <c r="H79" s="189"/>
      <c r="I79" s="189">
        <v>522.62</v>
      </c>
      <c r="J79" s="317">
        <f t="shared" si="15"/>
        <v>100</v>
      </c>
      <c r="K79" s="317" t="e">
        <f t="shared" si="16"/>
        <v>#DIV/0!</v>
      </c>
    </row>
    <row r="80" spans="1:11" ht="26.25">
      <c r="A80" s="261"/>
      <c r="B80" s="261"/>
      <c r="C80" s="261">
        <v>324</v>
      </c>
      <c r="D80" s="261"/>
      <c r="E80" s="309" t="s">
        <v>107</v>
      </c>
      <c r="F80" s="261">
        <f>SUM(F81)</f>
        <v>0</v>
      </c>
      <c r="G80" s="261">
        <v>0</v>
      </c>
      <c r="H80" s="261">
        <f t="shared" ref="H80:I80" si="22">SUM(H81)</f>
        <v>0</v>
      </c>
      <c r="I80" s="261">
        <f t="shared" si="22"/>
        <v>0</v>
      </c>
      <c r="J80" s="261" t="e">
        <f t="shared" si="15"/>
        <v>#DIV/0!</v>
      </c>
      <c r="K80" s="261" t="e">
        <f t="shared" si="16"/>
        <v>#DIV/0!</v>
      </c>
    </row>
    <row r="81" spans="1:11" ht="26.25">
      <c r="A81" s="317"/>
      <c r="B81" s="317"/>
      <c r="C81" s="317"/>
      <c r="D81" s="317">
        <v>3241</v>
      </c>
      <c r="E81" s="323" t="s">
        <v>107</v>
      </c>
      <c r="F81" s="317">
        <v>0</v>
      </c>
      <c r="G81" s="317"/>
      <c r="H81" s="317"/>
      <c r="I81" s="317">
        <v>0</v>
      </c>
      <c r="J81" s="317" t="e">
        <f t="shared" si="15"/>
        <v>#DIV/0!</v>
      </c>
      <c r="K81" s="317" t="e">
        <f t="shared" si="16"/>
        <v>#DIV/0!</v>
      </c>
    </row>
    <row r="82" spans="1:11" ht="26.25">
      <c r="A82" s="261"/>
      <c r="B82" s="261"/>
      <c r="C82" s="261">
        <v>329</v>
      </c>
      <c r="D82" s="261"/>
      <c r="E82" s="309" t="s">
        <v>108</v>
      </c>
      <c r="F82" s="177">
        <v>1282</v>
      </c>
      <c r="G82" s="177">
        <v>2434</v>
      </c>
      <c r="H82" s="177">
        <f t="shared" ref="H82" si="23">SUM(H83:H89)</f>
        <v>0</v>
      </c>
      <c r="I82" s="177">
        <f>SUM(I83:I89)</f>
        <v>1318</v>
      </c>
      <c r="J82" s="261">
        <f t="shared" si="15"/>
        <v>102.808112324493</v>
      </c>
      <c r="K82" s="261" t="e">
        <f t="shared" si="16"/>
        <v>#DIV/0!</v>
      </c>
    </row>
    <row r="83" spans="1:11" ht="26.25">
      <c r="A83" s="189"/>
      <c r="B83" s="189"/>
      <c r="C83" s="189"/>
      <c r="D83" s="189">
        <v>3291</v>
      </c>
      <c r="E83" s="310" t="s">
        <v>109</v>
      </c>
      <c r="F83" s="189"/>
      <c r="G83" s="189"/>
      <c r="H83" s="265"/>
      <c r="I83" s="265"/>
      <c r="J83" s="317" t="e">
        <f t="shared" si="15"/>
        <v>#DIV/0!</v>
      </c>
      <c r="K83" s="317" t="e">
        <f t="shared" si="16"/>
        <v>#DIV/0!</v>
      </c>
    </row>
    <row r="84" spans="1:11">
      <c r="A84" s="189"/>
      <c r="B84" s="189"/>
      <c r="C84" s="189"/>
      <c r="D84" s="189">
        <v>3292</v>
      </c>
      <c r="E84" s="310" t="s">
        <v>110</v>
      </c>
      <c r="F84" s="189"/>
      <c r="G84" s="189"/>
      <c r="H84" s="189"/>
      <c r="I84" s="189"/>
      <c r="J84" s="317" t="e">
        <f t="shared" si="15"/>
        <v>#DIV/0!</v>
      </c>
      <c r="K84" s="317" t="e">
        <f t="shared" si="16"/>
        <v>#DIV/0!</v>
      </c>
    </row>
    <row r="85" spans="1:11">
      <c r="A85" s="189"/>
      <c r="B85" s="189"/>
      <c r="C85" s="189"/>
      <c r="D85" s="189">
        <v>3293</v>
      </c>
      <c r="E85" s="310" t="s">
        <v>111</v>
      </c>
      <c r="F85" s="189">
        <v>0</v>
      </c>
      <c r="G85" s="189"/>
      <c r="H85" s="189"/>
      <c r="I85" s="189">
        <v>0</v>
      </c>
      <c r="J85" s="317" t="e">
        <f t="shared" si="15"/>
        <v>#DIV/0!</v>
      </c>
      <c r="K85" s="317" t="e">
        <f t="shared" si="16"/>
        <v>#DIV/0!</v>
      </c>
    </row>
    <row r="86" spans="1:11">
      <c r="A86" s="189"/>
      <c r="B86" s="189"/>
      <c r="C86" s="189"/>
      <c r="D86" s="189">
        <v>3294</v>
      </c>
      <c r="E86" s="310" t="s">
        <v>112</v>
      </c>
      <c r="F86" s="189">
        <v>218.09</v>
      </c>
      <c r="G86" s="189"/>
      <c r="H86" s="189"/>
      <c r="I86" s="189">
        <v>180</v>
      </c>
      <c r="J86" s="317">
        <f t="shared" si="15"/>
        <v>82.534733366958605</v>
      </c>
      <c r="K86" s="317" t="e">
        <f t="shared" si="16"/>
        <v>#DIV/0!</v>
      </c>
    </row>
    <row r="87" spans="1:11">
      <c r="A87" s="189"/>
      <c r="B87" s="189"/>
      <c r="C87" s="189"/>
      <c r="D87" s="189">
        <v>3295</v>
      </c>
      <c r="E87" s="310" t="s">
        <v>113</v>
      </c>
      <c r="F87" s="189">
        <v>1064</v>
      </c>
      <c r="G87" s="189"/>
      <c r="H87" s="189"/>
      <c r="I87" s="189">
        <v>1138</v>
      </c>
      <c r="J87" s="317">
        <f t="shared" si="15"/>
        <v>106.954887218045</v>
      </c>
      <c r="K87" s="317" t="e">
        <f t="shared" si="16"/>
        <v>#DIV/0!</v>
      </c>
    </row>
    <row r="88" spans="1:11">
      <c r="A88" s="189"/>
      <c r="B88" s="189"/>
      <c r="C88" s="189"/>
      <c r="D88" s="189">
        <v>3296</v>
      </c>
      <c r="E88" s="310" t="s">
        <v>114</v>
      </c>
      <c r="F88" s="265">
        <v>0</v>
      </c>
      <c r="G88" s="189"/>
      <c r="H88" s="189"/>
      <c r="I88" s="189">
        <v>0</v>
      </c>
      <c r="J88" s="317" t="e">
        <f t="shared" si="15"/>
        <v>#DIV/0!</v>
      </c>
      <c r="K88" s="317" t="e">
        <f t="shared" si="16"/>
        <v>#DIV/0!</v>
      </c>
    </row>
    <row r="89" spans="1:11" ht="26.25">
      <c r="A89" s="189"/>
      <c r="B89" s="189"/>
      <c r="C89" s="189"/>
      <c r="D89" s="189">
        <v>3299</v>
      </c>
      <c r="E89" s="310" t="s">
        <v>108</v>
      </c>
      <c r="F89" s="265">
        <v>4268</v>
      </c>
      <c r="G89" s="189"/>
      <c r="H89" s="265"/>
      <c r="I89" s="265">
        <v>0</v>
      </c>
      <c r="J89" s="317">
        <f t="shared" si="15"/>
        <v>0</v>
      </c>
      <c r="K89" s="317" t="e">
        <f t="shared" si="16"/>
        <v>#DIV/0!</v>
      </c>
    </row>
    <row r="90" spans="1:11">
      <c r="A90" s="306"/>
      <c r="B90" s="306">
        <v>34</v>
      </c>
      <c r="C90" s="306"/>
      <c r="D90" s="306"/>
      <c r="E90" s="307" t="s">
        <v>115</v>
      </c>
      <c r="F90" s="308">
        <f>SUM(F91)</f>
        <v>566</v>
      </c>
      <c r="G90" s="308">
        <v>699</v>
      </c>
      <c r="H90" s="308">
        <f t="shared" ref="H90:I90" si="24">SUM(H91)</f>
        <v>0</v>
      </c>
      <c r="I90" s="308">
        <f t="shared" si="24"/>
        <v>557.41</v>
      </c>
      <c r="J90" s="306">
        <f t="shared" si="15"/>
        <v>98.482332155476996</v>
      </c>
      <c r="K90" s="306" t="e">
        <f t="shared" si="16"/>
        <v>#DIV/0!</v>
      </c>
    </row>
    <row r="91" spans="1:11">
      <c r="A91" s="261"/>
      <c r="B91" s="261"/>
      <c r="C91" s="261">
        <v>343</v>
      </c>
      <c r="D91" s="261"/>
      <c r="E91" s="309" t="s">
        <v>116</v>
      </c>
      <c r="F91" s="177">
        <v>566</v>
      </c>
      <c r="G91" s="177">
        <v>699</v>
      </c>
      <c r="H91" s="177">
        <f t="shared" ref="H91" si="25">SUM(H92:H95)</f>
        <v>0</v>
      </c>
      <c r="I91" s="177">
        <f>SUM(I92:I95)</f>
        <v>557.41</v>
      </c>
      <c r="J91" s="261">
        <f t="shared" si="15"/>
        <v>98.482332155476996</v>
      </c>
      <c r="K91" s="261" t="e">
        <f t="shared" si="16"/>
        <v>#DIV/0!</v>
      </c>
    </row>
    <row r="92" spans="1:11" ht="26.25">
      <c r="A92" s="189"/>
      <c r="B92" s="189"/>
      <c r="C92" s="189"/>
      <c r="D92" s="189">
        <v>3431</v>
      </c>
      <c r="E92" s="310" t="s">
        <v>117</v>
      </c>
      <c r="F92" s="189">
        <v>550.96</v>
      </c>
      <c r="G92" s="189">
        <v>699</v>
      </c>
      <c r="H92" s="189"/>
      <c r="I92" s="189">
        <v>529.04</v>
      </c>
      <c r="J92" s="317">
        <f t="shared" si="15"/>
        <v>96.021489763322194</v>
      </c>
      <c r="K92" s="317" t="e">
        <f t="shared" si="16"/>
        <v>#DIV/0!</v>
      </c>
    </row>
    <row r="93" spans="1:11" ht="26.25">
      <c r="A93" s="189"/>
      <c r="B93" s="189"/>
      <c r="C93" s="189"/>
      <c r="D93" s="189">
        <v>3432</v>
      </c>
      <c r="E93" s="310" t="s">
        <v>118</v>
      </c>
      <c r="F93" s="189"/>
      <c r="G93" s="189"/>
      <c r="H93" s="189"/>
      <c r="I93" s="189"/>
      <c r="J93" s="317" t="e">
        <f t="shared" si="15"/>
        <v>#DIV/0!</v>
      </c>
      <c r="K93" s="317" t="e">
        <f t="shared" si="16"/>
        <v>#DIV/0!</v>
      </c>
    </row>
    <row r="94" spans="1:11">
      <c r="A94" s="189"/>
      <c r="B94" s="189"/>
      <c r="C94" s="189"/>
      <c r="D94" s="189">
        <v>3433</v>
      </c>
      <c r="E94" s="310" t="s">
        <v>119</v>
      </c>
      <c r="F94" s="265">
        <v>15.44</v>
      </c>
      <c r="G94" s="189"/>
      <c r="H94" s="189"/>
      <c r="I94" s="189">
        <v>28.37</v>
      </c>
      <c r="J94" s="317">
        <f t="shared" si="15"/>
        <v>183.74352331606201</v>
      </c>
      <c r="K94" s="317" t="e">
        <f t="shared" si="16"/>
        <v>#DIV/0!</v>
      </c>
    </row>
    <row r="95" spans="1:11" ht="26.25">
      <c r="A95" s="189"/>
      <c r="B95" s="189"/>
      <c r="C95" s="189"/>
      <c r="D95" s="189">
        <v>3434</v>
      </c>
      <c r="E95" s="310" t="s">
        <v>120</v>
      </c>
      <c r="F95" s="189"/>
      <c r="G95" s="189"/>
      <c r="H95" s="189"/>
      <c r="I95" s="189"/>
      <c r="J95" s="317" t="e">
        <f t="shared" si="15"/>
        <v>#DIV/0!</v>
      </c>
      <c r="K95" s="317" t="e">
        <f t="shared" si="16"/>
        <v>#DIV/0!</v>
      </c>
    </row>
    <row r="96" spans="1:11" ht="39">
      <c r="A96" s="306"/>
      <c r="B96" s="306">
        <v>37</v>
      </c>
      <c r="C96" s="306"/>
      <c r="D96" s="306"/>
      <c r="E96" s="307" t="s">
        <v>121</v>
      </c>
      <c r="F96" s="306">
        <f>SUM(F97)</f>
        <v>0</v>
      </c>
      <c r="G96" s="306">
        <f t="shared" ref="G96:I97" si="26">SUM(G97)</f>
        <v>9000</v>
      </c>
      <c r="H96" s="306">
        <f t="shared" si="26"/>
        <v>0</v>
      </c>
      <c r="I96" s="306">
        <f t="shared" si="26"/>
        <v>0</v>
      </c>
      <c r="J96" s="306" t="e">
        <f t="shared" si="15"/>
        <v>#DIV/0!</v>
      </c>
      <c r="K96" s="306" t="e">
        <f t="shared" si="16"/>
        <v>#DIV/0!</v>
      </c>
    </row>
    <row r="97" spans="1:13" ht="26.25">
      <c r="A97" s="261"/>
      <c r="B97" s="261"/>
      <c r="C97" s="261">
        <v>372</v>
      </c>
      <c r="D97" s="261"/>
      <c r="E97" s="309" t="s">
        <v>122</v>
      </c>
      <c r="F97" s="261">
        <f>SUM(F98)</f>
        <v>0</v>
      </c>
      <c r="G97" s="261">
        <v>9000</v>
      </c>
      <c r="H97" s="261">
        <f t="shared" si="26"/>
        <v>0</v>
      </c>
      <c r="I97" s="261">
        <f t="shared" si="26"/>
        <v>0</v>
      </c>
      <c r="J97" s="261" t="e">
        <f t="shared" si="15"/>
        <v>#DIV/0!</v>
      </c>
      <c r="K97" s="261" t="e">
        <f t="shared" si="16"/>
        <v>#DIV/0!</v>
      </c>
    </row>
    <row r="98" spans="1:13" ht="26.25">
      <c r="A98" s="189"/>
      <c r="B98" s="189"/>
      <c r="C98" s="189"/>
      <c r="D98" s="189">
        <v>3712</v>
      </c>
      <c r="E98" s="310" t="s">
        <v>123</v>
      </c>
      <c r="F98" s="189"/>
      <c r="G98" s="189">
        <v>0</v>
      </c>
      <c r="H98" s="189"/>
      <c r="I98" s="189"/>
      <c r="J98" s="317" t="e">
        <f t="shared" si="15"/>
        <v>#DIV/0!</v>
      </c>
      <c r="K98" s="317" t="e">
        <f t="shared" si="16"/>
        <v>#DIV/0!</v>
      </c>
    </row>
    <row r="99" spans="1:13">
      <c r="A99" s="306"/>
      <c r="B99" s="306">
        <v>38</v>
      </c>
      <c r="C99" s="306"/>
      <c r="D99" s="306"/>
      <c r="E99" s="307" t="s">
        <v>124</v>
      </c>
      <c r="F99" s="306">
        <f>SUM(F100)</f>
        <v>0</v>
      </c>
      <c r="G99" s="306">
        <f t="shared" ref="G99:I100" si="27">SUM(G100)</f>
        <v>212</v>
      </c>
      <c r="H99" s="306">
        <f t="shared" si="27"/>
        <v>0</v>
      </c>
      <c r="I99" s="306">
        <f t="shared" si="27"/>
        <v>0</v>
      </c>
      <c r="J99" s="306" t="e">
        <f t="shared" si="15"/>
        <v>#DIV/0!</v>
      </c>
      <c r="K99" s="306" t="e">
        <f t="shared" si="16"/>
        <v>#DIV/0!</v>
      </c>
    </row>
    <row r="100" spans="1:13">
      <c r="A100" s="261"/>
      <c r="B100" s="261"/>
      <c r="C100" s="261">
        <v>381</v>
      </c>
      <c r="D100" s="261"/>
      <c r="E100" s="309" t="s">
        <v>58</v>
      </c>
      <c r="F100" s="261">
        <f>SUM(F101)</f>
        <v>0</v>
      </c>
      <c r="G100" s="261">
        <v>212</v>
      </c>
      <c r="H100" s="261">
        <f t="shared" si="27"/>
        <v>0</v>
      </c>
      <c r="I100" s="261">
        <f t="shared" si="27"/>
        <v>0</v>
      </c>
      <c r="J100" s="261" t="e">
        <f t="shared" si="15"/>
        <v>#DIV/0!</v>
      </c>
      <c r="K100" s="261" t="e">
        <f t="shared" si="16"/>
        <v>#DIV/0!</v>
      </c>
    </row>
    <row r="101" spans="1:13">
      <c r="A101" s="189"/>
      <c r="B101" s="189"/>
      <c r="C101" s="189"/>
      <c r="D101" s="189">
        <v>3812</v>
      </c>
      <c r="E101" s="310" t="s">
        <v>125</v>
      </c>
      <c r="F101" s="189">
        <v>0</v>
      </c>
      <c r="G101" s="189">
        <v>0</v>
      </c>
      <c r="H101" s="189"/>
      <c r="I101" s="189"/>
      <c r="J101" s="317" t="e">
        <f t="shared" si="15"/>
        <v>#DIV/0!</v>
      </c>
      <c r="K101" s="317" t="e">
        <f t="shared" si="16"/>
        <v>#DIV/0!</v>
      </c>
    </row>
    <row r="102" spans="1:13" ht="26.25">
      <c r="A102" s="324">
        <v>4</v>
      </c>
      <c r="B102" s="324"/>
      <c r="C102" s="324"/>
      <c r="D102" s="324"/>
      <c r="E102" s="325" t="s">
        <v>126</v>
      </c>
      <c r="F102" s="326">
        <f>F103+F113</f>
        <v>0</v>
      </c>
      <c r="G102" s="326">
        <f>SUM(G103+G113)</f>
        <v>0</v>
      </c>
      <c r="H102" s="326">
        <f t="shared" ref="H102:I102" si="28">H103+H113</f>
        <v>0</v>
      </c>
      <c r="I102" s="326">
        <f t="shared" si="28"/>
        <v>0</v>
      </c>
      <c r="J102" s="324" t="e">
        <f t="shared" si="15"/>
        <v>#DIV/0!</v>
      </c>
      <c r="K102" s="324" t="e">
        <f t="shared" si="16"/>
        <v>#DIV/0!</v>
      </c>
    </row>
    <row r="103" spans="1:13" ht="26.25">
      <c r="A103" s="306"/>
      <c r="B103" s="306">
        <v>42</v>
      </c>
      <c r="C103" s="306"/>
      <c r="D103" s="306"/>
      <c r="E103" s="307" t="s">
        <v>127</v>
      </c>
      <c r="F103" s="308">
        <f>F104+F111</f>
        <v>0</v>
      </c>
      <c r="G103" s="308">
        <f>SUM(G111+G116)</f>
        <v>0</v>
      </c>
      <c r="H103" s="308">
        <f t="shared" ref="H103:I103" si="29">H104+H111</f>
        <v>0</v>
      </c>
      <c r="I103" s="308">
        <f t="shared" si="29"/>
        <v>0</v>
      </c>
      <c r="J103" s="306" t="e">
        <f t="shared" si="15"/>
        <v>#DIV/0!</v>
      </c>
      <c r="K103" s="306" t="e">
        <f t="shared" si="16"/>
        <v>#DIV/0!</v>
      </c>
    </row>
    <row r="104" spans="1:13">
      <c r="A104" s="261"/>
      <c r="B104" s="261"/>
      <c r="C104" s="261">
        <v>422</v>
      </c>
      <c r="D104" s="261"/>
      <c r="E104" s="309" t="s">
        <v>128</v>
      </c>
      <c r="F104" s="177">
        <f>SUM(F105:F110)</f>
        <v>0</v>
      </c>
      <c r="G104" s="177">
        <f t="shared" ref="G104:I104" si="30">SUM(G105:G110)</f>
        <v>0</v>
      </c>
      <c r="H104" s="177">
        <f t="shared" si="30"/>
        <v>0</v>
      </c>
      <c r="I104" s="177">
        <f t="shared" si="30"/>
        <v>0</v>
      </c>
      <c r="J104" s="261" t="e">
        <f t="shared" si="15"/>
        <v>#DIV/0!</v>
      </c>
      <c r="K104" s="261" t="e">
        <f t="shared" si="16"/>
        <v>#DIV/0!</v>
      </c>
    </row>
    <row r="105" spans="1:13">
      <c r="A105" s="189"/>
      <c r="B105" s="189"/>
      <c r="C105" s="189"/>
      <c r="D105" s="189">
        <v>4221</v>
      </c>
      <c r="E105" s="310" t="s">
        <v>129</v>
      </c>
      <c r="F105" s="265"/>
      <c r="G105" s="189">
        <v>0</v>
      </c>
      <c r="H105" s="189"/>
      <c r="I105" s="189">
        <v>0</v>
      </c>
      <c r="J105" s="317" t="e">
        <f t="shared" si="15"/>
        <v>#DIV/0!</v>
      </c>
      <c r="K105" s="317" t="e">
        <f t="shared" si="16"/>
        <v>#DIV/0!</v>
      </c>
    </row>
    <row r="106" spans="1:13">
      <c r="A106" s="189"/>
      <c r="B106" s="189"/>
      <c r="C106" s="189"/>
      <c r="D106" s="189">
        <v>4222</v>
      </c>
      <c r="E106" s="310" t="s">
        <v>130</v>
      </c>
      <c r="F106" s="189"/>
      <c r="G106" s="189"/>
      <c r="H106" s="189"/>
      <c r="I106" s="189"/>
      <c r="J106" s="317" t="e">
        <f t="shared" si="15"/>
        <v>#DIV/0!</v>
      </c>
      <c r="K106" s="317" t="e">
        <f t="shared" si="16"/>
        <v>#DIV/0!</v>
      </c>
      <c r="M106" s="331"/>
    </row>
    <row r="107" spans="1:13">
      <c r="A107" s="189"/>
      <c r="B107" s="189"/>
      <c r="C107" s="189"/>
      <c r="D107" s="189">
        <v>4223</v>
      </c>
      <c r="E107" s="310" t="s">
        <v>131</v>
      </c>
      <c r="F107" s="189"/>
      <c r="G107" s="189"/>
      <c r="H107" s="189"/>
      <c r="I107" s="189"/>
      <c r="J107" s="317" t="e">
        <f t="shared" si="15"/>
        <v>#DIV/0!</v>
      </c>
      <c r="K107" s="317" t="e">
        <f t="shared" si="16"/>
        <v>#DIV/0!</v>
      </c>
    </row>
    <row r="108" spans="1:13">
      <c r="A108" s="189"/>
      <c r="B108" s="189"/>
      <c r="C108" s="189"/>
      <c r="D108" s="189">
        <v>4225</v>
      </c>
      <c r="E108" s="310" t="s">
        <v>132</v>
      </c>
      <c r="F108" s="189"/>
      <c r="G108" s="189"/>
      <c r="H108" s="189"/>
      <c r="I108" s="189"/>
      <c r="J108" s="317" t="e">
        <f t="shared" si="15"/>
        <v>#DIV/0!</v>
      </c>
      <c r="K108" s="317" t="e">
        <f t="shared" si="16"/>
        <v>#DIV/0!</v>
      </c>
    </row>
    <row r="109" spans="1:13">
      <c r="A109" s="189"/>
      <c r="B109" s="189"/>
      <c r="C109" s="189"/>
      <c r="D109" s="189">
        <v>4226</v>
      </c>
      <c r="E109" s="310" t="s">
        <v>133</v>
      </c>
      <c r="F109" s="189">
        <v>0</v>
      </c>
      <c r="G109" s="189"/>
      <c r="H109" s="189"/>
      <c r="I109" s="189"/>
      <c r="J109" s="317" t="e">
        <f t="shared" si="15"/>
        <v>#DIV/0!</v>
      </c>
      <c r="K109" s="317" t="e">
        <f t="shared" si="16"/>
        <v>#DIV/0!</v>
      </c>
    </row>
    <row r="110" spans="1:13" ht="26.25">
      <c r="A110" s="189"/>
      <c r="B110" s="189"/>
      <c r="C110" s="189"/>
      <c r="D110" s="189">
        <v>4227</v>
      </c>
      <c r="E110" s="310" t="s">
        <v>134</v>
      </c>
      <c r="F110" s="189"/>
      <c r="G110" s="189"/>
      <c r="H110" s="189"/>
      <c r="I110" s="189"/>
      <c r="J110" s="317" t="e">
        <f t="shared" si="15"/>
        <v>#DIV/0!</v>
      </c>
      <c r="K110" s="317" t="e">
        <f t="shared" si="16"/>
        <v>#DIV/0!</v>
      </c>
    </row>
    <row r="111" spans="1:13" ht="26.25">
      <c r="A111" s="261"/>
      <c r="B111" s="261"/>
      <c r="C111" s="261">
        <v>424</v>
      </c>
      <c r="D111" s="261"/>
      <c r="E111" s="309" t="s">
        <v>135</v>
      </c>
      <c r="F111" s="177">
        <f>SUM(F112)</f>
        <v>0</v>
      </c>
      <c r="G111" s="177">
        <v>0</v>
      </c>
      <c r="H111" s="177">
        <f t="shared" ref="H111:I111" si="31">SUM(H112)</f>
        <v>0</v>
      </c>
      <c r="I111" s="177">
        <f t="shared" si="31"/>
        <v>0</v>
      </c>
      <c r="J111" s="261" t="e">
        <f t="shared" si="15"/>
        <v>#DIV/0!</v>
      </c>
      <c r="K111" s="261" t="e">
        <f t="shared" si="16"/>
        <v>#DIV/0!</v>
      </c>
    </row>
    <row r="112" spans="1:13">
      <c r="A112" s="189"/>
      <c r="B112" s="189"/>
      <c r="C112" s="189"/>
      <c r="D112" s="189">
        <v>4241</v>
      </c>
      <c r="E112" s="327" t="s">
        <v>136</v>
      </c>
      <c r="F112" s="265"/>
      <c r="G112" s="189">
        <v>0</v>
      </c>
      <c r="H112" s="189"/>
      <c r="I112" s="265"/>
      <c r="J112" s="317" t="e">
        <f t="shared" si="15"/>
        <v>#DIV/0!</v>
      </c>
      <c r="K112" s="317" t="e">
        <f t="shared" si="16"/>
        <v>#DIV/0!</v>
      </c>
    </row>
    <row r="113" spans="1:11" ht="26.25">
      <c r="A113" s="328"/>
      <c r="B113" s="328"/>
      <c r="C113" s="328">
        <v>45</v>
      </c>
      <c r="D113" s="328"/>
      <c r="E113" s="329" t="s">
        <v>137</v>
      </c>
      <c r="F113" s="330">
        <f>SUM(F114)</f>
        <v>0</v>
      </c>
      <c r="G113" s="330">
        <f t="shared" ref="G113:I113" si="32">SUM(G114)</f>
        <v>0</v>
      </c>
      <c r="H113" s="330">
        <f t="shared" si="32"/>
        <v>0</v>
      </c>
      <c r="I113" s="330">
        <f t="shared" si="32"/>
        <v>0</v>
      </c>
      <c r="J113" s="328"/>
      <c r="K113" s="328"/>
    </row>
    <row r="114" spans="1:11" ht="26.25">
      <c r="A114" s="261"/>
      <c r="B114" s="261"/>
      <c r="C114" s="261">
        <v>451</v>
      </c>
      <c r="D114" s="261"/>
      <c r="E114" s="309" t="s">
        <v>138</v>
      </c>
      <c r="F114" s="177">
        <f>SUM(F115)</f>
        <v>0</v>
      </c>
      <c r="G114" s="177">
        <f t="shared" ref="G114:I114" si="33">SUM(G115)</f>
        <v>0</v>
      </c>
      <c r="H114" s="177">
        <f t="shared" si="33"/>
        <v>0</v>
      </c>
      <c r="I114" s="177">
        <f t="shared" si="33"/>
        <v>0</v>
      </c>
      <c r="J114" s="261"/>
      <c r="K114" s="261"/>
    </row>
    <row r="115" spans="1:11" ht="26.25">
      <c r="A115" s="189"/>
      <c r="B115" s="189"/>
      <c r="C115" s="189"/>
      <c r="D115" s="189">
        <v>4511</v>
      </c>
      <c r="E115" s="323" t="s">
        <v>138</v>
      </c>
      <c r="F115" s="265"/>
      <c r="G115" s="189">
        <v>0</v>
      </c>
      <c r="H115" s="189"/>
      <c r="I115" s="265">
        <v>0</v>
      </c>
      <c r="J115" s="317"/>
      <c r="K115" s="317"/>
    </row>
    <row r="116" spans="1:11">
      <c r="A116" s="189"/>
      <c r="B116" s="189"/>
      <c r="C116" s="189">
        <v>421</v>
      </c>
      <c r="D116" s="189"/>
      <c r="E116" s="327" t="s">
        <v>139</v>
      </c>
      <c r="F116" s="265"/>
      <c r="G116" s="189">
        <v>0</v>
      </c>
      <c r="H116" s="189"/>
      <c r="I116" s="265"/>
      <c r="J116" s="317"/>
      <c r="K116" s="317"/>
    </row>
  </sheetData>
  <mergeCells count="4">
    <mergeCell ref="A1:K1"/>
    <mergeCell ref="A3:H3"/>
    <mergeCell ref="A5:H5"/>
    <mergeCell ref="A7:H7"/>
  </mergeCells>
  <pageMargins left="0.7" right="0.7" top="0.75" bottom="0.75" header="0.3" footer="0.3"/>
  <pageSetup paperSize="9" scale="81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6" workbookViewId="0">
      <selection activeCell="C41" sqref="C41"/>
    </sheetView>
  </sheetViews>
  <sheetFormatPr defaultColWidth="9" defaultRowHeight="15"/>
  <cols>
    <col min="1" max="3" width="25.28515625" customWidth="1"/>
    <col min="4" max="4" width="0.140625" customWidth="1"/>
    <col min="5" max="5" width="25.28515625" customWidth="1"/>
    <col min="6" max="6" width="15.28515625" customWidth="1"/>
    <col min="7" max="7" width="14.140625" customWidth="1"/>
  </cols>
  <sheetData>
    <row r="1" spans="1:10" ht="42" customHeight="1">
      <c r="A1" s="385"/>
      <c r="B1" s="385"/>
      <c r="C1" s="385"/>
      <c r="D1" s="385"/>
      <c r="E1" s="385"/>
      <c r="F1" s="385"/>
      <c r="G1" s="385"/>
      <c r="H1" s="385"/>
      <c r="I1" s="385"/>
      <c r="J1" s="385"/>
    </row>
    <row r="2" spans="1:10" ht="18" customHeight="1">
      <c r="A2" s="5"/>
      <c r="B2" s="5"/>
      <c r="C2" s="5"/>
      <c r="D2" s="5"/>
      <c r="E2" s="5"/>
      <c r="F2" s="5"/>
      <c r="G2" s="5"/>
    </row>
    <row r="3" spans="1:10" ht="15.75" customHeight="1">
      <c r="A3" s="385"/>
      <c r="B3" s="385"/>
      <c r="C3" s="385"/>
      <c r="D3" s="385"/>
      <c r="E3" s="385"/>
      <c r="F3" s="385"/>
      <c r="G3" s="4"/>
    </row>
    <row r="4" spans="1:10" ht="18">
      <c r="B4" s="5"/>
      <c r="C4" s="5"/>
      <c r="D4" s="5"/>
      <c r="E4" s="6"/>
      <c r="F4" s="6"/>
      <c r="G4" s="6"/>
    </row>
    <row r="5" spans="1:10" ht="18" customHeight="1">
      <c r="A5" s="385"/>
      <c r="B5" s="385"/>
      <c r="C5" s="385"/>
      <c r="D5" s="385"/>
      <c r="E5" s="385"/>
      <c r="F5" s="385"/>
      <c r="G5" s="4"/>
    </row>
    <row r="6" spans="1:10" ht="18">
      <c r="A6" s="5"/>
      <c r="B6" s="5"/>
      <c r="C6" s="5"/>
      <c r="D6" s="5"/>
      <c r="E6" s="6"/>
      <c r="F6" s="6"/>
      <c r="G6" s="6"/>
    </row>
    <row r="7" spans="1:10" ht="15.75" customHeight="1">
      <c r="A7" s="385" t="s">
        <v>140</v>
      </c>
      <c r="B7" s="385"/>
      <c r="C7" s="385"/>
      <c r="D7" s="385"/>
      <c r="E7" s="385"/>
      <c r="F7" s="385"/>
      <c r="G7" s="4"/>
    </row>
    <row r="8" spans="1:10" ht="18">
      <c r="A8" s="5"/>
      <c r="B8" s="5"/>
      <c r="C8" s="5"/>
      <c r="D8" s="5"/>
      <c r="E8" s="6"/>
      <c r="F8" s="6"/>
      <c r="G8" s="6"/>
    </row>
    <row r="9" spans="1:10" ht="191.25">
      <c r="A9" s="7" t="s">
        <v>141</v>
      </c>
      <c r="B9" s="7" t="s">
        <v>142</v>
      </c>
      <c r="C9" s="7" t="s">
        <v>34</v>
      </c>
      <c r="D9" s="7" t="s">
        <v>143</v>
      </c>
      <c r="E9" s="7" t="s">
        <v>144</v>
      </c>
      <c r="F9" s="7" t="s">
        <v>145</v>
      </c>
      <c r="G9" s="7" t="s">
        <v>146</v>
      </c>
    </row>
    <row r="10" spans="1:10" s="1" customFormat="1">
      <c r="A10" s="12">
        <v>1</v>
      </c>
      <c r="B10" s="11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10">
      <c r="A11" s="20" t="s">
        <v>13</v>
      </c>
      <c r="B11" s="211">
        <f>SUM(B12+B16+B19+B23+B26)</f>
        <v>304747</v>
      </c>
      <c r="C11" s="211">
        <f>SUM(C12+C14+C16+C19+C23+C26)</f>
        <v>578298</v>
      </c>
      <c r="D11" s="211">
        <f t="shared" ref="D11" si="0">SUM(D12+D14+D16+D19+D23+D26)</f>
        <v>0</v>
      </c>
      <c r="E11" s="211">
        <f>SUM(E12+E14+E16+E19+E23+E26)</f>
        <v>305588.84000000003</v>
      </c>
      <c r="F11" s="212">
        <f>SUM(E11/B11*100)</f>
        <v>100.276242259973</v>
      </c>
      <c r="G11" s="212" t="e">
        <f>SUM(E11/D11*100)</f>
        <v>#DIV/0!</v>
      </c>
    </row>
    <row r="12" spans="1:10">
      <c r="A12" s="213" t="s">
        <v>147</v>
      </c>
      <c r="B12" s="214">
        <f>SUM(B13+B14)</f>
        <v>4506</v>
      </c>
      <c r="C12" s="214">
        <f t="shared" ref="C12:E12" si="1">SUM(C13)</f>
        <v>0</v>
      </c>
      <c r="D12" s="214">
        <f t="shared" si="1"/>
        <v>0</v>
      </c>
      <c r="E12" s="214">
        <f t="shared" si="1"/>
        <v>8434</v>
      </c>
      <c r="F12" s="215">
        <f t="shared" ref="F12:F25" si="2">SUM(E12/B12*100)</f>
        <v>187.17265867731899</v>
      </c>
      <c r="G12" s="215" t="e">
        <f t="shared" ref="G12:G26" si="3">SUM(E12/D12*100)</f>
        <v>#DIV/0!</v>
      </c>
    </row>
    <row r="13" spans="1:10">
      <c r="A13" s="354" t="s">
        <v>148</v>
      </c>
      <c r="B13" s="192">
        <v>4503</v>
      </c>
      <c r="C13" s="37">
        <v>0</v>
      </c>
      <c r="D13" s="37"/>
      <c r="E13" s="37">
        <v>8434</v>
      </c>
      <c r="F13" s="217">
        <f t="shared" si="2"/>
        <v>187.29735731734399</v>
      </c>
      <c r="G13" s="217" t="e">
        <f t="shared" si="3"/>
        <v>#DIV/0!</v>
      </c>
    </row>
    <row r="14" spans="1:10">
      <c r="A14" s="213" t="s">
        <v>149</v>
      </c>
      <c r="B14" s="174">
        <f>SUM(B15)</f>
        <v>3</v>
      </c>
      <c r="C14" s="174">
        <f t="shared" ref="C14:E14" si="4">SUM(C15)</f>
        <v>0</v>
      </c>
      <c r="D14" s="174">
        <f t="shared" si="4"/>
        <v>0</v>
      </c>
      <c r="E14" s="174">
        <f t="shared" si="4"/>
        <v>1339.05</v>
      </c>
      <c r="F14" s="215">
        <f t="shared" si="2"/>
        <v>44635</v>
      </c>
      <c r="G14" s="215" t="e">
        <f t="shared" si="3"/>
        <v>#DIV/0!</v>
      </c>
    </row>
    <row r="15" spans="1:10">
      <c r="A15" s="194" t="s">
        <v>150</v>
      </c>
      <c r="B15" s="192">
        <v>3</v>
      </c>
      <c r="C15" s="37">
        <v>0</v>
      </c>
      <c r="D15" s="37"/>
      <c r="E15" s="37">
        <v>1339.05</v>
      </c>
      <c r="F15" s="217">
        <f t="shared" si="2"/>
        <v>44635</v>
      </c>
      <c r="G15" s="217" t="e">
        <f t="shared" si="3"/>
        <v>#DIV/0!</v>
      </c>
    </row>
    <row r="16" spans="1:10" ht="25.5">
      <c r="A16" s="218" t="s">
        <v>151</v>
      </c>
      <c r="B16" s="214">
        <f>SUM(B17:B18)</f>
        <v>20885</v>
      </c>
      <c r="C16" s="214">
        <f t="shared" ref="C16:E16" si="5">SUM(C17:C18)</f>
        <v>0</v>
      </c>
      <c r="D16" s="214">
        <f t="shared" si="5"/>
        <v>0</v>
      </c>
      <c r="E16" s="214">
        <f t="shared" si="5"/>
        <v>23048.5</v>
      </c>
      <c r="F16" s="215">
        <f t="shared" si="2"/>
        <v>110.359109408667</v>
      </c>
      <c r="G16" s="215" t="e">
        <f t="shared" si="3"/>
        <v>#DIV/0!</v>
      </c>
    </row>
    <row r="17" spans="1:12" ht="38.25">
      <c r="A17" s="219" t="s">
        <v>152</v>
      </c>
      <c r="B17" s="192"/>
      <c r="C17" s="37">
        <v>0</v>
      </c>
      <c r="D17" s="37"/>
      <c r="E17" s="37"/>
      <c r="F17" s="217" t="e">
        <f t="shared" si="2"/>
        <v>#DIV/0!</v>
      </c>
      <c r="G17" s="217" t="e">
        <f t="shared" si="3"/>
        <v>#DIV/0!</v>
      </c>
    </row>
    <row r="18" spans="1:12">
      <c r="A18" s="219" t="s">
        <v>153</v>
      </c>
      <c r="B18" s="192">
        <v>20885</v>
      </c>
      <c r="C18" s="37">
        <v>0</v>
      </c>
      <c r="D18" s="37"/>
      <c r="E18" s="37">
        <v>23048.5</v>
      </c>
      <c r="F18" s="217">
        <f t="shared" si="2"/>
        <v>110.359109408667</v>
      </c>
      <c r="G18" s="217" t="e">
        <f t="shared" si="3"/>
        <v>#DIV/0!</v>
      </c>
    </row>
    <row r="19" spans="1:12">
      <c r="A19" s="220" t="s">
        <v>154</v>
      </c>
      <c r="B19" s="214">
        <f>SUM(B20:B22)</f>
        <v>279323</v>
      </c>
      <c r="C19" s="214">
        <f t="shared" ref="C19:E19" si="6">SUM(C20:C22)</f>
        <v>578228</v>
      </c>
      <c r="D19" s="214">
        <f t="shared" si="6"/>
        <v>0</v>
      </c>
      <c r="E19" s="214">
        <f t="shared" si="6"/>
        <v>272701.95</v>
      </c>
      <c r="F19" s="215">
        <f t="shared" si="2"/>
        <v>97.629608016525694</v>
      </c>
      <c r="G19" s="215" t="e">
        <f t="shared" si="3"/>
        <v>#DIV/0!</v>
      </c>
      <c r="L19" s="3"/>
    </row>
    <row r="20" spans="1:12">
      <c r="A20" s="219" t="s">
        <v>155</v>
      </c>
      <c r="B20" s="192">
        <v>0</v>
      </c>
      <c r="C20" s="37"/>
      <c r="D20" s="37"/>
      <c r="E20" s="37"/>
      <c r="F20" s="217" t="e">
        <f t="shared" si="2"/>
        <v>#DIV/0!</v>
      </c>
      <c r="G20" s="217" t="e">
        <f t="shared" si="3"/>
        <v>#DIV/0!</v>
      </c>
      <c r="L20" s="1"/>
    </row>
    <row r="21" spans="1:12">
      <c r="A21" s="219" t="s">
        <v>156</v>
      </c>
      <c r="B21" s="192">
        <v>5112</v>
      </c>
      <c r="C21" s="37">
        <v>0</v>
      </c>
      <c r="D21" s="37"/>
      <c r="E21" s="37">
        <v>7061.1</v>
      </c>
      <c r="F21" s="217">
        <f t="shared" si="2"/>
        <v>138.1279342723</v>
      </c>
      <c r="G21" s="217" t="e">
        <f t="shared" si="3"/>
        <v>#DIV/0!</v>
      </c>
    </row>
    <row r="22" spans="1:12" ht="25.5">
      <c r="A22" s="219" t="s">
        <v>157</v>
      </c>
      <c r="B22" s="192">
        <v>274211</v>
      </c>
      <c r="C22" s="37">
        <v>578228</v>
      </c>
      <c r="D22" s="221"/>
      <c r="E22" s="165">
        <v>265640.84999999998</v>
      </c>
      <c r="F22" s="217">
        <f t="shared" si="2"/>
        <v>96.874614803928395</v>
      </c>
      <c r="G22" s="217" t="e">
        <f t="shared" si="3"/>
        <v>#DIV/0!</v>
      </c>
      <c r="I22" s="1"/>
    </row>
    <row r="23" spans="1:12">
      <c r="A23" s="220" t="s">
        <v>158</v>
      </c>
      <c r="B23" s="214">
        <f>SUM(B24+B25)</f>
        <v>0</v>
      </c>
      <c r="C23" s="214">
        <f t="shared" ref="C23:D23" si="7">SUM(C24)</f>
        <v>0</v>
      </c>
      <c r="D23" s="214">
        <f t="shared" si="7"/>
        <v>0</v>
      </c>
      <c r="E23" s="214">
        <v>0</v>
      </c>
      <c r="F23" s="215" t="e">
        <f t="shared" si="2"/>
        <v>#DIV/0!</v>
      </c>
      <c r="G23" s="215" t="e">
        <f t="shared" si="3"/>
        <v>#DIV/0!</v>
      </c>
      <c r="K23" s="1"/>
    </row>
    <row r="24" spans="1:12" ht="25.5">
      <c r="A24" s="219" t="s">
        <v>159</v>
      </c>
      <c r="B24" s="192">
        <v>0</v>
      </c>
      <c r="C24" s="37">
        <v>0</v>
      </c>
      <c r="D24" s="37"/>
      <c r="E24" s="37">
        <v>0</v>
      </c>
      <c r="F24" s="217" t="e">
        <f t="shared" si="2"/>
        <v>#DIV/0!</v>
      </c>
      <c r="G24" s="217" t="e">
        <f t="shared" si="3"/>
        <v>#DIV/0!</v>
      </c>
    </row>
    <row r="25" spans="1:12" ht="25.5">
      <c r="A25" s="219" t="s">
        <v>160</v>
      </c>
      <c r="B25" s="192">
        <v>0</v>
      </c>
      <c r="C25" s="37">
        <v>0</v>
      </c>
      <c r="D25" s="37"/>
      <c r="E25" s="37">
        <v>0</v>
      </c>
      <c r="F25" s="217" t="e">
        <f t="shared" si="2"/>
        <v>#DIV/0!</v>
      </c>
      <c r="G25" s="217" t="e">
        <f t="shared" si="3"/>
        <v>#DIV/0!</v>
      </c>
    </row>
    <row r="26" spans="1:12">
      <c r="A26" s="195" t="s">
        <v>161</v>
      </c>
      <c r="B26" s="192">
        <v>33</v>
      </c>
      <c r="C26" s="37">
        <v>70</v>
      </c>
      <c r="D26" s="37"/>
      <c r="E26" s="37">
        <v>65.34</v>
      </c>
      <c r="F26" s="196"/>
      <c r="G26" s="196" t="e">
        <f t="shared" si="3"/>
        <v>#DIV/0!</v>
      </c>
    </row>
    <row r="28" spans="1:12" ht="15.75" customHeight="1">
      <c r="A28" s="385" t="s">
        <v>162</v>
      </c>
      <c r="B28" s="385"/>
      <c r="C28" s="385"/>
      <c r="D28" s="385"/>
      <c r="E28" s="385"/>
      <c r="F28" s="385"/>
      <c r="G28" s="4"/>
    </row>
    <row r="29" spans="1:12" ht="18">
      <c r="A29" s="5"/>
      <c r="B29" s="5"/>
      <c r="C29" s="5"/>
      <c r="D29" s="5"/>
      <c r="E29" s="6"/>
      <c r="F29" s="6"/>
      <c r="G29" s="6"/>
    </row>
    <row r="30" spans="1:12" ht="191.25">
      <c r="A30" s="222" t="s">
        <v>141</v>
      </c>
      <c r="B30" s="223" t="s">
        <v>163</v>
      </c>
      <c r="C30" s="222" t="s">
        <v>164</v>
      </c>
      <c r="D30" s="222" t="s">
        <v>165</v>
      </c>
      <c r="E30" s="222" t="s">
        <v>166</v>
      </c>
      <c r="F30" s="222" t="s">
        <v>167</v>
      </c>
      <c r="G30" s="222" t="s">
        <v>168</v>
      </c>
    </row>
    <row r="31" spans="1:12">
      <c r="A31" s="12">
        <v>1</v>
      </c>
      <c r="B31" s="11">
        <v>2</v>
      </c>
      <c r="C31" s="12">
        <v>3</v>
      </c>
      <c r="D31" s="12">
        <v>4</v>
      </c>
      <c r="E31" s="12">
        <v>5</v>
      </c>
      <c r="F31" s="12">
        <v>6</v>
      </c>
      <c r="G31" s="12">
        <v>7</v>
      </c>
    </row>
    <row r="32" spans="1:12">
      <c r="A32" s="20" t="s">
        <v>16</v>
      </c>
      <c r="B32" s="211">
        <f>SUM(B33+B37+B40+B44)</f>
        <v>308166</v>
      </c>
      <c r="C32" s="212">
        <f>SUM(C33+C35+C37+C40+C44+C46)</f>
        <v>669084</v>
      </c>
      <c r="D32" s="212">
        <f>SUM(D33+D35+D37+D40+D44)</f>
        <v>0</v>
      </c>
      <c r="E32" s="212">
        <f>SUM(E33+E35+E37+E40+E46)</f>
        <v>343210.13</v>
      </c>
      <c r="F32" s="212">
        <f>SUM(E32/B32*100)</f>
        <v>111.371835309541</v>
      </c>
      <c r="G32" s="212" t="e">
        <f>SUM(E32/D32*100)</f>
        <v>#DIV/0!</v>
      </c>
    </row>
    <row r="33" spans="1:10" ht="15.75" customHeight="1">
      <c r="A33" s="213" t="s">
        <v>147</v>
      </c>
      <c r="B33" s="174">
        <f>SUM(B34)</f>
        <v>4768</v>
      </c>
      <c r="C33" s="174">
        <f t="shared" ref="C33:E33" si="8">SUM(C34)</f>
        <v>33835</v>
      </c>
      <c r="D33" s="174">
        <f t="shared" si="8"/>
        <v>0</v>
      </c>
      <c r="E33" s="174">
        <f t="shared" si="8"/>
        <v>8434</v>
      </c>
      <c r="F33" s="224">
        <f t="shared" ref="F33:F45" si="9">SUM(E33/B33*100)</f>
        <v>176.88758389261699</v>
      </c>
      <c r="G33" s="224" t="e">
        <f t="shared" ref="G33:G46" si="10">SUM(E33/D33*100)</f>
        <v>#DIV/0!</v>
      </c>
    </row>
    <row r="34" spans="1:10">
      <c r="A34" s="354" t="s">
        <v>148</v>
      </c>
      <c r="B34" s="192">
        <v>4768</v>
      </c>
      <c r="C34" s="37">
        <v>33835</v>
      </c>
      <c r="D34" s="37"/>
      <c r="E34" s="37">
        <v>8434</v>
      </c>
      <c r="F34" s="217">
        <f t="shared" si="9"/>
        <v>176.88758389261699</v>
      </c>
      <c r="G34" s="217" t="e">
        <f t="shared" si="10"/>
        <v>#DIV/0!</v>
      </c>
    </row>
    <row r="35" spans="1:10">
      <c r="A35" s="213" t="s">
        <v>149</v>
      </c>
      <c r="B35" s="214">
        <f>SUM(B36)</f>
        <v>0</v>
      </c>
      <c r="C35" s="214">
        <f t="shared" ref="C35:E35" si="11">SUM(C36)</f>
        <v>0</v>
      </c>
      <c r="D35" s="214">
        <f t="shared" si="11"/>
        <v>0</v>
      </c>
      <c r="E35" s="214">
        <f t="shared" si="11"/>
        <v>481.68</v>
      </c>
      <c r="F35" s="215" t="e">
        <f t="shared" si="9"/>
        <v>#DIV/0!</v>
      </c>
      <c r="G35" s="215" t="e">
        <f t="shared" si="10"/>
        <v>#DIV/0!</v>
      </c>
    </row>
    <row r="36" spans="1:10">
      <c r="A36" s="194" t="s">
        <v>150</v>
      </c>
      <c r="B36" s="192">
        <v>0</v>
      </c>
      <c r="C36" s="37">
        <v>0</v>
      </c>
      <c r="D36" s="37"/>
      <c r="E36" s="37">
        <v>481.68</v>
      </c>
      <c r="F36" s="225" t="e">
        <f t="shared" si="9"/>
        <v>#DIV/0!</v>
      </c>
      <c r="G36" s="225" t="e">
        <f t="shared" si="10"/>
        <v>#DIV/0!</v>
      </c>
      <c r="I36" s="226"/>
      <c r="J36" s="3"/>
    </row>
    <row r="37" spans="1:10" ht="25.5">
      <c r="A37" s="218" t="s">
        <v>151</v>
      </c>
      <c r="B37" s="214">
        <f>SUM(B38+B39)</f>
        <v>20620</v>
      </c>
      <c r="C37" s="214">
        <f t="shared" ref="C37:E37" si="12">SUM(C38:C39)</f>
        <v>45220</v>
      </c>
      <c r="D37" s="214">
        <f t="shared" si="12"/>
        <v>0</v>
      </c>
      <c r="E37" s="214">
        <f t="shared" si="12"/>
        <v>23048.9</v>
      </c>
      <c r="F37" s="215">
        <f t="shared" si="9"/>
        <v>111.779340446169</v>
      </c>
      <c r="G37" s="215" t="e">
        <f t="shared" si="10"/>
        <v>#DIV/0!</v>
      </c>
    </row>
    <row r="38" spans="1:10" ht="38.25">
      <c r="A38" s="219" t="s">
        <v>152</v>
      </c>
      <c r="B38" s="192">
        <v>0</v>
      </c>
      <c r="C38" s="37"/>
      <c r="D38" s="37"/>
      <c r="E38" s="37"/>
      <c r="F38" s="217" t="e">
        <f t="shared" si="9"/>
        <v>#DIV/0!</v>
      </c>
      <c r="G38" s="217" t="e">
        <f t="shared" si="10"/>
        <v>#DIV/0!</v>
      </c>
    </row>
    <row r="39" spans="1:10">
      <c r="A39" s="219" t="s">
        <v>153</v>
      </c>
      <c r="B39" s="192">
        <v>20620</v>
      </c>
      <c r="C39" s="37">
        <v>45220</v>
      </c>
      <c r="D39" s="37"/>
      <c r="E39" s="37">
        <v>23048.9</v>
      </c>
      <c r="F39" s="217">
        <f t="shared" si="9"/>
        <v>111.779340446169</v>
      </c>
      <c r="G39" s="217" t="e">
        <f t="shared" si="10"/>
        <v>#DIV/0!</v>
      </c>
    </row>
    <row r="40" spans="1:10">
      <c r="A40" s="220" t="s">
        <v>154</v>
      </c>
      <c r="B40" s="214">
        <f>SUM(B41+B42+B43)</f>
        <v>282778</v>
      </c>
      <c r="C40" s="214">
        <f>SUM(C41:C43)</f>
        <v>589959</v>
      </c>
      <c r="D40" s="214">
        <f t="shared" ref="D40:E40" si="13">SUM(D41:D43)</f>
        <v>0</v>
      </c>
      <c r="E40" s="214">
        <f t="shared" si="13"/>
        <v>311245.55</v>
      </c>
      <c r="F40" s="215">
        <f t="shared" si="9"/>
        <v>110.067102108368</v>
      </c>
      <c r="G40" s="215" t="e">
        <f t="shared" si="10"/>
        <v>#DIV/0!</v>
      </c>
    </row>
    <row r="41" spans="1:10">
      <c r="A41" s="219" t="s">
        <v>155</v>
      </c>
      <c r="B41" s="192">
        <v>0</v>
      </c>
      <c r="C41" s="37">
        <v>0</v>
      </c>
      <c r="D41" s="37"/>
      <c r="E41" s="37"/>
      <c r="F41" s="217" t="e">
        <f t="shared" si="9"/>
        <v>#DIV/0!</v>
      </c>
      <c r="G41" s="217" t="e">
        <f t="shared" si="10"/>
        <v>#DIV/0!</v>
      </c>
    </row>
    <row r="42" spans="1:10">
      <c r="A42" s="219" t="s">
        <v>156</v>
      </c>
      <c r="B42" s="192">
        <v>5112</v>
      </c>
      <c r="C42" s="37">
        <v>11731</v>
      </c>
      <c r="D42" s="37"/>
      <c r="E42" s="37">
        <v>7061.1</v>
      </c>
      <c r="F42" s="217">
        <f t="shared" si="9"/>
        <v>138.1279342723</v>
      </c>
      <c r="G42" s="217" t="e">
        <f t="shared" si="10"/>
        <v>#DIV/0!</v>
      </c>
    </row>
    <row r="43" spans="1:10" ht="25.5">
      <c r="A43" s="219" t="s">
        <v>157</v>
      </c>
      <c r="B43" s="192">
        <v>277666</v>
      </c>
      <c r="C43" s="37">
        <v>578228</v>
      </c>
      <c r="D43" s="37"/>
      <c r="E43" s="37">
        <v>304184.45</v>
      </c>
      <c r="F43" s="217">
        <f t="shared" si="9"/>
        <v>109.55048511520999</v>
      </c>
      <c r="G43" s="217" t="e">
        <f t="shared" si="10"/>
        <v>#DIV/0!</v>
      </c>
    </row>
    <row r="44" spans="1:10">
      <c r="A44" s="220" t="s">
        <v>158</v>
      </c>
      <c r="B44" s="214">
        <f>SUM(B45)</f>
        <v>0</v>
      </c>
      <c r="C44" s="214">
        <f t="shared" ref="C44:E44" si="14">SUM(C45)</f>
        <v>0</v>
      </c>
      <c r="D44" s="214">
        <f t="shared" si="14"/>
        <v>0</v>
      </c>
      <c r="E44" s="214">
        <f t="shared" si="14"/>
        <v>0</v>
      </c>
      <c r="F44" s="215" t="e">
        <f t="shared" si="9"/>
        <v>#DIV/0!</v>
      </c>
      <c r="G44" s="215" t="e">
        <f t="shared" si="10"/>
        <v>#DIV/0!</v>
      </c>
    </row>
    <row r="45" spans="1:10" ht="25.5">
      <c r="A45" s="219" t="s">
        <v>159</v>
      </c>
      <c r="B45" s="192">
        <v>0</v>
      </c>
      <c r="C45" s="37">
        <v>0</v>
      </c>
      <c r="D45" s="37"/>
      <c r="E45" s="37"/>
      <c r="F45" s="217" t="e">
        <f t="shared" si="9"/>
        <v>#DIV/0!</v>
      </c>
      <c r="G45" s="217" t="e">
        <f t="shared" si="10"/>
        <v>#DIV/0!</v>
      </c>
    </row>
    <row r="46" spans="1:10">
      <c r="A46" s="195" t="s">
        <v>169</v>
      </c>
      <c r="B46" s="192"/>
      <c r="C46" s="37">
        <v>70</v>
      </c>
      <c r="D46" s="37"/>
      <c r="E46" s="37">
        <v>0</v>
      </c>
      <c r="F46" s="196"/>
      <c r="G46" s="196" t="e">
        <f t="shared" si="10"/>
        <v>#DIV/0!</v>
      </c>
    </row>
  </sheetData>
  <mergeCells count="5">
    <mergeCell ref="A1:J1"/>
    <mergeCell ref="A3:F3"/>
    <mergeCell ref="A5:F5"/>
    <mergeCell ref="A7:F7"/>
    <mergeCell ref="A28:F28"/>
  </mergeCells>
  <pageMargins left="0.7" right="0.7" top="0.75" bottom="0.75" header="0.3" footer="0.3"/>
  <pageSetup paperSize="9" scale="74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opLeftCell="A4" workbookViewId="0">
      <selection activeCell="C14" sqref="C14"/>
    </sheetView>
  </sheetViews>
  <sheetFormatPr defaultColWidth="9" defaultRowHeight="15"/>
  <cols>
    <col min="1" max="1" width="37.7109375" customWidth="1"/>
    <col min="2" max="2" width="25.28515625" customWidth="1"/>
    <col min="3" max="3" width="25" customWidth="1"/>
    <col min="4" max="4" width="0.85546875" hidden="1" customWidth="1"/>
    <col min="5" max="5" width="25.28515625" customWidth="1"/>
    <col min="6" max="6" width="16.7109375" customWidth="1"/>
    <col min="7" max="7" width="15.5703125" customWidth="1"/>
  </cols>
  <sheetData>
    <row r="1" spans="1:11" ht="42" customHeight="1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" customHeight="1">
      <c r="A2" s="5"/>
      <c r="B2" s="5"/>
      <c r="C2" s="5"/>
      <c r="D2" s="5"/>
      <c r="E2" s="5"/>
      <c r="F2" s="5"/>
      <c r="G2" s="5"/>
    </row>
    <row r="3" spans="1:11" ht="15.75">
      <c r="A3" s="385"/>
      <c r="B3" s="385"/>
      <c r="C3" s="385"/>
      <c r="D3" s="385"/>
      <c r="E3" s="386"/>
      <c r="F3" s="386"/>
      <c r="G3" s="202"/>
    </row>
    <row r="4" spans="1:11" ht="18">
      <c r="A4" s="5"/>
      <c r="B4" s="5"/>
      <c r="C4" s="5"/>
      <c r="D4" s="5"/>
      <c r="E4" s="6"/>
      <c r="F4" s="6"/>
      <c r="G4" s="6"/>
    </row>
    <row r="5" spans="1:11" ht="18" customHeight="1">
      <c r="A5" s="385"/>
      <c r="B5" s="387"/>
      <c r="C5" s="387"/>
      <c r="D5" s="387"/>
      <c r="E5" s="387"/>
      <c r="F5" s="387"/>
      <c r="G5" s="203"/>
    </row>
    <row r="6" spans="1:11" ht="18">
      <c r="A6" s="5"/>
      <c r="B6" s="5"/>
      <c r="C6" s="5"/>
      <c r="D6" s="5"/>
      <c r="E6" s="6"/>
      <c r="F6" s="6"/>
      <c r="G6" s="6"/>
    </row>
    <row r="7" spans="1:11" ht="15.75">
      <c r="A7" s="385" t="s">
        <v>170</v>
      </c>
      <c r="B7" s="388"/>
      <c r="C7" s="388"/>
      <c r="D7" s="388"/>
      <c r="E7" s="388"/>
      <c r="F7" s="388"/>
      <c r="G7" s="204"/>
    </row>
    <row r="8" spans="1:11" ht="18">
      <c r="A8" s="5"/>
      <c r="B8" s="5"/>
      <c r="C8" s="5"/>
      <c r="D8" s="5"/>
      <c r="E8" s="6"/>
      <c r="F8" s="6"/>
      <c r="G8" s="6"/>
    </row>
    <row r="9" spans="1:11" ht="191.25">
      <c r="A9" s="7" t="s">
        <v>141</v>
      </c>
      <c r="B9" s="7" t="s">
        <v>142</v>
      </c>
      <c r="C9" s="7" t="s">
        <v>171</v>
      </c>
      <c r="D9" s="7" t="s">
        <v>143</v>
      </c>
      <c r="E9" s="7" t="s">
        <v>172</v>
      </c>
      <c r="F9" s="7" t="s">
        <v>173</v>
      </c>
      <c r="G9" s="7" t="s">
        <v>174</v>
      </c>
    </row>
    <row r="10" spans="1:11" s="1" customFormat="1">
      <c r="A10" s="12">
        <v>1</v>
      </c>
      <c r="B10" s="11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11" ht="15.75" customHeight="1">
      <c r="A11" s="205" t="s">
        <v>73</v>
      </c>
      <c r="B11" s="206">
        <f>SUM(B12)</f>
        <v>308166</v>
      </c>
      <c r="C11" s="49">
        <f>SUM(C12)</f>
        <v>669084</v>
      </c>
      <c r="D11" s="49">
        <f>SUM(D12)</f>
        <v>0</v>
      </c>
      <c r="E11" s="49">
        <f>SUM(E12)</f>
        <v>38544.129999999997</v>
      </c>
      <c r="F11" s="49">
        <f>SUM(E11/B11*100)</f>
        <v>12.5075868200905</v>
      </c>
      <c r="G11" s="49">
        <f>E11/C11*100</f>
        <v>5.7607310890710304</v>
      </c>
    </row>
    <row r="12" spans="1:11" ht="15.75" customHeight="1">
      <c r="A12" s="207" t="s">
        <v>175</v>
      </c>
      <c r="B12" s="208">
        <f>SUM(B13:B15)</f>
        <v>308166</v>
      </c>
      <c r="C12" s="209">
        <f>SUM(C13:C15)</f>
        <v>669084</v>
      </c>
      <c r="D12" s="209">
        <f>SUM(D13:D15)</f>
        <v>0</v>
      </c>
      <c r="E12" s="209">
        <f>SUM(E13:E15)</f>
        <v>38544.129999999997</v>
      </c>
      <c r="F12" s="49">
        <f t="shared" ref="F12:F15" si="0">SUM(E12/B12*100)</f>
        <v>12.5075868200905</v>
      </c>
      <c r="G12" s="49">
        <f t="shared" ref="G12:G15" si="1">E12/C12*100</f>
        <v>5.7607310890710304</v>
      </c>
    </row>
    <row r="13" spans="1:11" ht="25.5">
      <c r="A13" s="355" t="s">
        <v>176</v>
      </c>
      <c r="B13" s="192">
        <v>298551</v>
      </c>
      <c r="C13" s="37">
        <v>643342</v>
      </c>
      <c r="D13" s="37"/>
      <c r="E13" s="37">
        <v>23048.959999999999</v>
      </c>
      <c r="F13" s="49">
        <f t="shared" si="0"/>
        <v>7.7202755978040596</v>
      </c>
      <c r="G13" s="49">
        <f t="shared" si="1"/>
        <v>3.5826916321334501</v>
      </c>
    </row>
    <row r="14" spans="1:11">
      <c r="A14" s="210" t="s">
        <v>177</v>
      </c>
      <c r="B14" s="192">
        <v>0</v>
      </c>
      <c r="C14" s="37"/>
      <c r="D14" s="37"/>
      <c r="E14" s="37"/>
      <c r="F14" s="49">
        <v>0</v>
      </c>
      <c r="G14" s="49" t="e">
        <f t="shared" si="1"/>
        <v>#DIV/0!</v>
      </c>
    </row>
    <row r="15" spans="1:11" ht="25.5">
      <c r="A15" s="200" t="s">
        <v>178</v>
      </c>
      <c r="B15" s="192">
        <v>9615</v>
      </c>
      <c r="C15" s="37">
        <v>25742</v>
      </c>
      <c r="D15" s="37"/>
      <c r="E15" s="37">
        <v>15495.17</v>
      </c>
      <c r="F15" s="49">
        <f t="shared" si="0"/>
        <v>161.15621424857</v>
      </c>
      <c r="G15" s="49">
        <f t="shared" si="1"/>
        <v>60.1941185611064</v>
      </c>
    </row>
    <row r="16" spans="1:11">
      <c r="A16" s="191"/>
      <c r="B16" s="192"/>
      <c r="C16" s="37">
        <v>0</v>
      </c>
      <c r="D16" s="37"/>
      <c r="E16" s="37"/>
      <c r="F16" s="196"/>
      <c r="G16" s="196"/>
    </row>
    <row r="17" spans="1:7">
      <c r="A17" s="193"/>
      <c r="B17" s="192"/>
      <c r="C17" s="37"/>
      <c r="D17" s="37"/>
      <c r="E17" s="37"/>
      <c r="F17" s="196"/>
      <c r="G17" s="196"/>
    </row>
  </sheetData>
  <mergeCells count="4">
    <mergeCell ref="A1:K1"/>
    <mergeCell ref="A3:F3"/>
    <mergeCell ref="A5:F5"/>
    <mergeCell ref="A7:F7"/>
  </mergeCells>
  <pageMargins left="0.7" right="0.7" top="0.75" bottom="0.75" header="0.3" footer="0.3"/>
  <pageSetup paperSize="9" scale="72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selection activeCell="F11" sqref="F11"/>
    </sheetView>
  </sheetViews>
  <sheetFormatPr defaultColWidth="9" defaultRowHeight="15"/>
  <cols>
    <col min="1" max="1" width="7.42578125" customWidth="1"/>
    <col min="2" max="2" width="8.42578125" customWidth="1"/>
    <col min="3" max="7" width="25.28515625" customWidth="1"/>
    <col min="8" max="8" width="16" customWidth="1"/>
    <col min="9" max="9" width="11.7109375" customWidth="1"/>
  </cols>
  <sheetData>
    <row r="1" spans="1:9" ht="42" customHeight="1">
      <c r="A1" s="385"/>
      <c r="B1" s="385"/>
      <c r="C1" s="385"/>
      <c r="D1" s="385"/>
      <c r="E1" s="385"/>
      <c r="F1" s="385"/>
      <c r="G1" s="385"/>
      <c r="H1" s="385"/>
    </row>
    <row r="2" spans="1:9" ht="18" customHeight="1">
      <c r="A2" s="5"/>
      <c r="B2" s="5"/>
      <c r="C2" s="5"/>
      <c r="D2" s="5"/>
      <c r="E2" s="5"/>
      <c r="F2" s="5"/>
      <c r="G2" s="5"/>
      <c r="H2" s="5"/>
    </row>
    <row r="3" spans="1:9" ht="15.75" customHeight="1">
      <c r="A3" s="385" t="s">
        <v>1</v>
      </c>
      <c r="B3" s="385"/>
      <c r="C3" s="385"/>
      <c r="D3" s="385"/>
      <c r="E3" s="385"/>
      <c r="F3" s="385"/>
      <c r="G3" s="385"/>
      <c r="H3" s="385"/>
    </row>
    <row r="4" spans="1:9" ht="18">
      <c r="A4" s="5"/>
      <c r="B4" s="5"/>
      <c r="C4" s="5"/>
      <c r="D4" s="5"/>
      <c r="E4" s="5"/>
      <c r="F4" s="5"/>
      <c r="G4" s="6"/>
      <c r="H4" s="6"/>
    </row>
    <row r="5" spans="1:9" ht="18" customHeight="1">
      <c r="A5" s="385" t="s">
        <v>179</v>
      </c>
      <c r="B5" s="385"/>
      <c r="C5" s="385"/>
      <c r="D5" s="385"/>
      <c r="E5" s="385"/>
      <c r="F5" s="385"/>
      <c r="G5" s="385"/>
      <c r="H5" s="385"/>
    </row>
    <row r="6" spans="1:9" ht="18">
      <c r="A6" s="5"/>
      <c r="B6" s="5"/>
      <c r="C6" s="5"/>
      <c r="D6" s="5"/>
      <c r="E6" s="5"/>
      <c r="F6" s="5"/>
      <c r="G6" s="6"/>
      <c r="H6" s="6"/>
    </row>
    <row r="7" spans="1:9" ht="25.5">
      <c r="A7" s="7" t="s">
        <v>180</v>
      </c>
      <c r="B7" s="190" t="s">
        <v>181</v>
      </c>
      <c r="C7" s="190" t="s">
        <v>182</v>
      </c>
      <c r="D7" s="7" t="s">
        <v>142</v>
      </c>
      <c r="E7" s="7" t="s">
        <v>183</v>
      </c>
      <c r="F7" s="7" t="s">
        <v>184</v>
      </c>
      <c r="G7" s="7" t="s">
        <v>172</v>
      </c>
      <c r="H7" s="7" t="s">
        <v>173</v>
      </c>
      <c r="I7" s="7" t="s">
        <v>185</v>
      </c>
    </row>
    <row r="8" spans="1:9">
      <c r="A8" s="197"/>
      <c r="B8" s="198"/>
      <c r="C8" s="199" t="s">
        <v>186</v>
      </c>
      <c r="D8" s="198"/>
      <c r="E8" s="197"/>
      <c r="F8" s="197"/>
      <c r="G8" s="197"/>
      <c r="H8" s="197"/>
      <c r="I8" s="189"/>
    </row>
    <row r="9" spans="1:9" ht="25.5">
      <c r="A9" s="191">
        <v>8</v>
      </c>
      <c r="B9" s="191"/>
      <c r="C9" s="191" t="s">
        <v>187</v>
      </c>
      <c r="D9" s="192"/>
      <c r="E9" s="37"/>
      <c r="F9" s="37"/>
      <c r="G9" s="37"/>
      <c r="H9" s="37"/>
      <c r="I9" s="189"/>
    </row>
    <row r="10" spans="1:9">
      <c r="A10" s="191"/>
      <c r="B10" s="200">
        <v>84</v>
      </c>
      <c r="C10" s="200" t="s">
        <v>188</v>
      </c>
      <c r="D10" s="192"/>
      <c r="E10" s="37"/>
      <c r="F10" s="37"/>
      <c r="G10" s="37"/>
      <c r="H10" s="37"/>
      <c r="I10" s="189"/>
    </row>
    <row r="11" spans="1:9">
      <c r="A11" s="191"/>
      <c r="B11" s="200"/>
      <c r="C11" s="85"/>
      <c r="D11" s="192"/>
      <c r="E11" s="37"/>
      <c r="F11" s="37"/>
      <c r="G11" s="37"/>
      <c r="H11" s="37"/>
      <c r="I11" s="189"/>
    </row>
    <row r="12" spans="1:9">
      <c r="A12" s="191"/>
      <c r="B12" s="200"/>
      <c r="C12" s="199" t="s">
        <v>189</v>
      </c>
      <c r="D12" s="192"/>
      <c r="E12" s="37"/>
      <c r="F12" s="37"/>
      <c r="G12" s="37"/>
      <c r="H12" s="37"/>
      <c r="I12" s="189"/>
    </row>
    <row r="13" spans="1:9" ht="25.5">
      <c r="A13" s="201">
        <v>5</v>
      </c>
      <c r="B13" s="201"/>
      <c r="C13" s="194" t="s">
        <v>190</v>
      </c>
      <c r="D13" s="192"/>
      <c r="E13" s="37"/>
      <c r="F13" s="37"/>
      <c r="G13" s="37"/>
      <c r="H13" s="37"/>
      <c r="I13" s="189"/>
    </row>
    <row r="14" spans="1:9" ht="25.5">
      <c r="A14" s="200"/>
      <c r="B14" s="200">
        <v>54</v>
      </c>
      <c r="C14" s="110" t="s">
        <v>191</v>
      </c>
      <c r="D14" s="192"/>
      <c r="E14" s="37"/>
      <c r="F14" s="37"/>
      <c r="G14" s="37"/>
      <c r="H14" s="196"/>
      <c r="I14" s="189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abSelected="1" workbookViewId="0">
      <selection activeCell="E11" sqref="E11"/>
    </sheetView>
  </sheetViews>
  <sheetFormatPr defaultColWidth="9" defaultRowHeight="15"/>
  <cols>
    <col min="1" max="5" width="25.28515625" customWidth="1"/>
    <col min="6" max="6" width="16.28515625" customWidth="1"/>
    <col min="7" max="7" width="10.28515625" customWidth="1"/>
  </cols>
  <sheetData>
    <row r="1" spans="1:7" ht="42" customHeight="1">
      <c r="A1" s="385"/>
      <c r="B1" s="385"/>
      <c r="C1" s="385"/>
      <c r="D1" s="385"/>
      <c r="E1" s="385"/>
      <c r="F1" s="385"/>
    </row>
    <row r="2" spans="1:7" ht="18" customHeight="1">
      <c r="A2" s="5"/>
      <c r="B2" s="5"/>
      <c r="C2" s="5"/>
      <c r="D2" s="5"/>
      <c r="E2" s="5"/>
      <c r="F2" s="5"/>
    </row>
    <row r="3" spans="1:7" ht="15.75" customHeight="1">
      <c r="A3" s="385" t="s">
        <v>1</v>
      </c>
      <c r="B3" s="385"/>
      <c r="C3" s="385"/>
      <c r="D3" s="385"/>
      <c r="E3" s="385"/>
      <c r="F3" s="385"/>
    </row>
    <row r="4" spans="1:7" ht="18">
      <c r="A4" s="5"/>
      <c r="B4" s="5"/>
      <c r="C4" s="5"/>
      <c r="D4" s="5"/>
      <c r="E4" s="6"/>
      <c r="F4" s="6"/>
    </row>
    <row r="5" spans="1:7" ht="18" customHeight="1">
      <c r="A5" s="385" t="s">
        <v>192</v>
      </c>
      <c r="B5" s="385"/>
      <c r="C5" s="385"/>
      <c r="D5" s="385"/>
      <c r="E5" s="385"/>
      <c r="F5" s="385"/>
    </row>
    <row r="6" spans="1:7" ht="18">
      <c r="A6" s="5"/>
      <c r="B6" s="5"/>
      <c r="C6" s="5"/>
      <c r="D6" s="5"/>
      <c r="E6" s="6"/>
      <c r="F6" s="6"/>
    </row>
    <row r="7" spans="1:7" ht="25.5">
      <c r="A7" s="190" t="s">
        <v>141</v>
      </c>
      <c r="B7" s="7" t="s">
        <v>142</v>
      </c>
      <c r="C7" s="7" t="s">
        <v>183</v>
      </c>
      <c r="D7" s="7" t="s">
        <v>34</v>
      </c>
      <c r="E7" s="7" t="s">
        <v>172</v>
      </c>
      <c r="F7" s="7" t="s">
        <v>173</v>
      </c>
      <c r="G7" s="7" t="s">
        <v>185</v>
      </c>
    </row>
    <row r="8" spans="1:7">
      <c r="A8" s="191" t="s">
        <v>186</v>
      </c>
      <c r="B8" s="192"/>
      <c r="C8" s="37"/>
      <c r="D8" s="37"/>
      <c r="E8" s="37"/>
      <c r="F8" s="37"/>
      <c r="G8" s="189"/>
    </row>
    <row r="9" spans="1:7" ht="25.5">
      <c r="A9" s="191" t="s">
        <v>193</v>
      </c>
      <c r="B9" s="192"/>
      <c r="C9" s="37"/>
      <c r="D9" s="37"/>
      <c r="E9" s="37"/>
      <c r="F9" s="37"/>
      <c r="G9" s="189"/>
    </row>
    <row r="10" spans="1:7" ht="25.5">
      <c r="A10" s="355" t="s">
        <v>194</v>
      </c>
      <c r="B10" s="192"/>
      <c r="C10" s="37"/>
      <c r="D10" s="37"/>
      <c r="E10" s="37"/>
      <c r="F10" s="37"/>
      <c r="G10" s="189"/>
    </row>
    <row r="11" spans="1:7">
      <c r="A11" s="193"/>
      <c r="B11" s="192"/>
      <c r="C11" s="37"/>
      <c r="D11" s="37"/>
      <c r="E11" s="37"/>
      <c r="F11" s="37"/>
      <c r="G11" s="189"/>
    </row>
    <row r="12" spans="1:7">
      <c r="A12" s="191" t="s">
        <v>189</v>
      </c>
      <c r="B12" s="192"/>
      <c r="C12" s="37"/>
      <c r="D12" s="37"/>
      <c r="E12" s="37"/>
      <c r="F12" s="37"/>
      <c r="G12" s="189"/>
    </row>
    <row r="13" spans="1:7">
      <c r="A13" s="194" t="s">
        <v>147</v>
      </c>
      <c r="B13" s="192"/>
      <c r="C13" s="37"/>
      <c r="D13" s="37"/>
      <c r="E13" s="37"/>
      <c r="F13" s="37"/>
      <c r="G13" s="189"/>
    </row>
    <row r="14" spans="1:7">
      <c r="A14" s="356" t="s">
        <v>148</v>
      </c>
      <c r="B14" s="192"/>
      <c r="C14" s="37"/>
      <c r="D14" s="37"/>
      <c r="E14" s="37"/>
      <c r="F14" s="196"/>
      <c r="G14" s="189"/>
    </row>
    <row r="15" spans="1:7">
      <c r="A15" s="194" t="s">
        <v>149</v>
      </c>
      <c r="B15" s="192"/>
      <c r="C15" s="37"/>
      <c r="D15" s="37"/>
      <c r="E15" s="37"/>
      <c r="F15" s="196"/>
      <c r="G15" s="189"/>
    </row>
    <row r="16" spans="1:7">
      <c r="A16" s="356" t="s">
        <v>195</v>
      </c>
      <c r="B16" s="192"/>
      <c r="C16" s="37"/>
      <c r="D16" s="37"/>
      <c r="E16" s="37"/>
      <c r="F16" s="196"/>
      <c r="G16" s="18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2"/>
  <sheetViews>
    <sheetView workbookViewId="0">
      <selection activeCell="I16" sqref="I16"/>
    </sheetView>
  </sheetViews>
  <sheetFormatPr defaultColWidth="9" defaultRowHeight="15"/>
  <cols>
    <col min="1" max="1" width="7.42578125" customWidth="1"/>
    <col min="2" max="2" width="8.42578125" customWidth="1"/>
    <col min="3" max="3" width="8.7109375" customWidth="1"/>
    <col min="4" max="4" width="30" customWidth="1"/>
    <col min="5" max="5" width="25.28515625" customWidth="1"/>
    <col min="6" max="6" width="25.140625" customWidth="1"/>
    <col min="7" max="7" width="25.28515625" hidden="1" customWidth="1"/>
    <col min="8" max="8" width="25.28515625" customWidth="1"/>
    <col min="9" max="10" width="17.7109375" customWidth="1"/>
  </cols>
  <sheetData>
    <row r="1" spans="1:11" ht="42" customHeight="1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">
      <c r="A2" s="5"/>
      <c r="B2" s="5"/>
      <c r="C2" s="5"/>
      <c r="D2" s="5"/>
      <c r="E2" s="5"/>
      <c r="F2" s="5"/>
      <c r="G2" s="5"/>
      <c r="H2" s="6"/>
      <c r="I2" s="6"/>
      <c r="J2" s="6"/>
    </row>
    <row r="3" spans="1:11" ht="18">
      <c r="A3" s="5"/>
      <c r="B3" s="5"/>
      <c r="C3" s="5"/>
      <c r="D3" s="5"/>
      <c r="E3" s="5"/>
      <c r="F3" s="4" t="s">
        <v>196</v>
      </c>
      <c r="G3" s="5"/>
      <c r="H3" s="6"/>
      <c r="I3" s="6"/>
      <c r="J3" s="6"/>
    </row>
    <row r="4" spans="1:11" ht="18">
      <c r="A4" s="5"/>
      <c r="B4" s="5"/>
      <c r="C4" s="5"/>
      <c r="D4" s="5"/>
      <c r="E4" s="5"/>
      <c r="F4" s="4"/>
      <c r="G4" s="5"/>
      <c r="H4" s="6"/>
      <c r="I4" s="6"/>
      <c r="J4" s="6"/>
    </row>
    <row r="5" spans="1:11" ht="18" customHeight="1">
      <c r="A5" s="385" t="s">
        <v>197</v>
      </c>
      <c r="B5" s="385"/>
      <c r="C5" s="385"/>
      <c r="D5" s="385"/>
      <c r="E5" s="385"/>
      <c r="F5" s="385"/>
      <c r="G5" s="385"/>
      <c r="H5" s="385"/>
      <c r="I5" s="385"/>
      <c r="J5" s="4"/>
    </row>
    <row r="6" spans="1:11" ht="18">
      <c r="A6" s="5"/>
      <c r="B6" s="5"/>
      <c r="C6" s="5"/>
      <c r="D6" s="5"/>
      <c r="E6" s="5"/>
      <c r="F6" s="5"/>
      <c r="G6" s="5"/>
      <c r="H6" s="6"/>
      <c r="I6" s="6"/>
      <c r="J6" s="6"/>
    </row>
    <row r="7" spans="1:11" ht="25.5">
      <c r="A7" s="389" t="s">
        <v>198</v>
      </c>
      <c r="B7" s="389"/>
      <c r="C7" s="389"/>
      <c r="D7" s="7" t="s">
        <v>199</v>
      </c>
      <c r="E7" s="7" t="s">
        <v>142</v>
      </c>
      <c r="F7" s="7" t="s">
        <v>34</v>
      </c>
      <c r="G7" s="7" t="s">
        <v>143</v>
      </c>
      <c r="H7" s="7" t="s">
        <v>172</v>
      </c>
      <c r="I7" s="7" t="s">
        <v>200</v>
      </c>
      <c r="J7" s="7" t="s">
        <v>201</v>
      </c>
    </row>
    <row r="8" spans="1:11" s="1" customFormat="1">
      <c r="A8" s="8"/>
      <c r="B8" s="9"/>
      <c r="C8" s="10"/>
      <c r="D8" s="11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</row>
    <row r="9" spans="1:11" s="1" customFormat="1" ht="43.9" customHeight="1">
      <c r="A9" s="13"/>
      <c r="B9" s="14" t="s">
        <v>202</v>
      </c>
      <c r="C9" s="15"/>
      <c r="D9" s="16" t="s">
        <v>203</v>
      </c>
      <c r="E9" s="17">
        <f>SUM(E10+E39+E179)</f>
        <v>308166</v>
      </c>
      <c r="F9" s="17">
        <f>SUM(F10+F39+F179)</f>
        <v>669084</v>
      </c>
      <c r="G9" s="17" t="e">
        <f>SUM(G10+G39+G179)</f>
        <v>#REF!</v>
      </c>
      <c r="H9" s="17">
        <f>SUM(H10+H39+H179)</f>
        <v>343209.68</v>
      </c>
      <c r="I9" s="70">
        <f>SUM(H9/E9*100)</f>
        <v>111.371689284347</v>
      </c>
      <c r="J9" s="70" t="e">
        <f>SUM(H9/G9*100)</f>
        <v>#REF!</v>
      </c>
    </row>
    <row r="10" spans="1:11" ht="26.45" customHeight="1">
      <c r="A10" s="390" t="s">
        <v>204</v>
      </c>
      <c r="B10" s="390"/>
      <c r="C10" s="390"/>
      <c r="D10" s="18" t="s">
        <v>205</v>
      </c>
      <c r="E10" s="19">
        <f>SUM(E11)</f>
        <v>9615</v>
      </c>
      <c r="F10" s="19">
        <f t="shared" ref="F10:H10" si="0">SUM(F11)</f>
        <v>25742</v>
      </c>
      <c r="G10" s="19">
        <f t="shared" si="0"/>
        <v>0</v>
      </c>
      <c r="H10" s="19">
        <f t="shared" si="0"/>
        <v>18172.36</v>
      </c>
      <c r="I10" s="71">
        <f t="shared" ref="I10:I22" si="1">SUM(H10/E10*100)</f>
        <v>189.00010400415999</v>
      </c>
      <c r="J10" s="71" t="e">
        <f t="shared" ref="J10:J76" si="2">SUM(H10/G10*100)</f>
        <v>#DIV/0!</v>
      </c>
    </row>
    <row r="11" spans="1:11" ht="26.45" customHeight="1">
      <c r="A11" s="391" t="s">
        <v>206</v>
      </c>
      <c r="B11" s="391"/>
      <c r="C11" s="391"/>
      <c r="D11" s="20" t="s">
        <v>207</v>
      </c>
      <c r="E11" s="21">
        <f>SUM(E12+E27)</f>
        <v>9615</v>
      </c>
      <c r="F11" s="21">
        <f>SUM(F12+F27)</f>
        <v>25742</v>
      </c>
      <c r="G11" s="21">
        <f>SUM(G12+G27)</f>
        <v>0</v>
      </c>
      <c r="H11" s="21">
        <f>SUM(H12+H27)</f>
        <v>18172.36</v>
      </c>
      <c r="I11" s="72">
        <f t="shared" si="1"/>
        <v>189.00010400415999</v>
      </c>
      <c r="J11" s="72" t="e">
        <f t="shared" si="2"/>
        <v>#DIV/0!</v>
      </c>
    </row>
    <row r="12" spans="1:11" ht="14.45" customHeight="1">
      <c r="A12" s="392" t="s">
        <v>208</v>
      </c>
      <c r="B12" s="392"/>
      <c r="C12" s="392"/>
      <c r="D12" s="22" t="s">
        <v>209</v>
      </c>
      <c r="E12" s="23">
        <f>SUM(E13)</f>
        <v>4503</v>
      </c>
      <c r="F12" s="23">
        <f t="shared" ref="F12:H12" si="3">SUM(F13)</f>
        <v>14011</v>
      </c>
      <c r="G12" s="23">
        <f t="shared" si="3"/>
        <v>0</v>
      </c>
      <c r="H12" s="23">
        <f t="shared" si="3"/>
        <v>9891.25</v>
      </c>
      <c r="I12" s="73">
        <f t="shared" si="1"/>
        <v>219.65911614479199</v>
      </c>
      <c r="J12" s="73" t="e">
        <f t="shared" si="2"/>
        <v>#DIV/0!</v>
      </c>
    </row>
    <row r="13" spans="1:11">
      <c r="A13" s="393">
        <v>3</v>
      </c>
      <c r="B13" s="393"/>
      <c r="C13" s="393"/>
      <c r="D13" s="24" t="s">
        <v>74</v>
      </c>
      <c r="E13" s="25">
        <f>SUM(E14+E21)</f>
        <v>4503</v>
      </c>
      <c r="F13" s="25">
        <f>SUM(F14+F21+F26)</f>
        <v>14011</v>
      </c>
      <c r="G13" s="25">
        <f t="shared" ref="G13:H13" si="4">SUM(G14+G21)</f>
        <v>0</v>
      </c>
      <c r="H13" s="25">
        <f t="shared" si="4"/>
        <v>9891.25</v>
      </c>
      <c r="I13" s="74">
        <f t="shared" si="1"/>
        <v>219.65911614479199</v>
      </c>
      <c r="J13" s="74" t="e">
        <f t="shared" si="2"/>
        <v>#DIV/0!</v>
      </c>
    </row>
    <row r="14" spans="1:11">
      <c r="A14" s="394">
        <v>31</v>
      </c>
      <c r="B14" s="395"/>
      <c r="C14" s="396"/>
      <c r="D14" s="28" t="s">
        <v>75</v>
      </c>
      <c r="E14" s="29">
        <f>SUM(E15+E17+E19)</f>
        <v>4354</v>
      </c>
      <c r="F14" s="29">
        <f t="shared" ref="F14:H14" si="5">SUM(F15+F17+F19)</f>
        <v>13317</v>
      </c>
      <c r="G14" s="29">
        <f t="shared" si="5"/>
        <v>0</v>
      </c>
      <c r="H14" s="29">
        <f t="shared" si="5"/>
        <v>9559.91</v>
      </c>
      <c r="I14" s="75">
        <f t="shared" si="1"/>
        <v>219.566146072577</v>
      </c>
      <c r="J14" s="75" t="e">
        <f t="shared" si="2"/>
        <v>#DIV/0!</v>
      </c>
    </row>
    <row r="15" spans="1:11">
      <c r="A15" s="30">
        <v>311</v>
      </c>
      <c r="B15" s="31"/>
      <c r="C15" s="32"/>
      <c r="D15" s="32" t="s">
        <v>210</v>
      </c>
      <c r="E15" s="33">
        <f>SUM(E16)</f>
        <v>3415</v>
      </c>
      <c r="F15" s="33">
        <v>10777</v>
      </c>
      <c r="G15" s="33">
        <f t="shared" ref="G15:H15" si="6">SUM(G16)</f>
        <v>0</v>
      </c>
      <c r="H15" s="33">
        <f t="shared" si="6"/>
        <v>7645.27</v>
      </c>
      <c r="I15" s="76">
        <f t="shared" si="1"/>
        <v>223.873206442167</v>
      </c>
      <c r="J15" s="76" t="e">
        <f t="shared" si="2"/>
        <v>#DIV/0!</v>
      </c>
    </row>
    <row r="16" spans="1:11">
      <c r="A16" s="34">
        <v>3111</v>
      </c>
      <c r="B16" s="35"/>
      <c r="C16" s="36"/>
      <c r="D16" s="36" t="s">
        <v>77</v>
      </c>
      <c r="E16" s="37">
        <v>3415</v>
      </c>
      <c r="F16" s="37">
        <v>0</v>
      </c>
      <c r="G16" s="37"/>
      <c r="H16" s="37">
        <v>7645.27</v>
      </c>
      <c r="I16" s="12">
        <f t="shared" si="1"/>
        <v>223.873206442167</v>
      </c>
      <c r="J16" s="12" t="e">
        <f t="shared" si="2"/>
        <v>#DIV/0!</v>
      </c>
    </row>
    <row r="17" spans="1:10">
      <c r="A17" s="30">
        <v>312</v>
      </c>
      <c r="B17" s="31"/>
      <c r="C17" s="32"/>
      <c r="D17" s="32" t="s">
        <v>80</v>
      </c>
      <c r="E17" s="33">
        <f>SUM(E18)</f>
        <v>375</v>
      </c>
      <c r="F17" s="33">
        <f t="shared" ref="F17:H17" si="7">SUM(F18)</f>
        <v>762</v>
      </c>
      <c r="G17" s="33">
        <f t="shared" si="7"/>
        <v>0</v>
      </c>
      <c r="H17" s="33">
        <f t="shared" si="7"/>
        <v>653.16</v>
      </c>
      <c r="I17" s="76">
        <f t="shared" si="1"/>
        <v>174.17599999999999</v>
      </c>
      <c r="J17" s="76" t="e">
        <f t="shared" si="2"/>
        <v>#DIV/0!</v>
      </c>
    </row>
    <row r="18" spans="1:10">
      <c r="A18" s="34">
        <v>3121</v>
      </c>
      <c r="B18" s="35"/>
      <c r="C18" s="36"/>
      <c r="D18" s="36" t="s">
        <v>80</v>
      </c>
      <c r="E18" s="37">
        <v>375</v>
      </c>
      <c r="F18" s="37">
        <v>762</v>
      </c>
      <c r="G18" s="37"/>
      <c r="H18" s="37">
        <v>653.16</v>
      </c>
      <c r="I18" s="12">
        <f t="shared" si="1"/>
        <v>174.17599999999999</v>
      </c>
      <c r="J18" s="12" t="e">
        <f t="shared" si="2"/>
        <v>#DIV/0!</v>
      </c>
    </row>
    <row r="19" spans="1:10">
      <c r="A19" s="30">
        <v>313</v>
      </c>
      <c r="B19" s="31"/>
      <c r="C19" s="32"/>
      <c r="D19" s="32" t="s">
        <v>81</v>
      </c>
      <c r="E19" s="33">
        <f>SUM(E20)</f>
        <v>564</v>
      </c>
      <c r="F19" s="33">
        <f t="shared" ref="F19:H19" si="8">SUM(F20)</f>
        <v>1778</v>
      </c>
      <c r="G19" s="33">
        <f t="shared" si="8"/>
        <v>0</v>
      </c>
      <c r="H19" s="33">
        <f t="shared" si="8"/>
        <v>1261.48</v>
      </c>
      <c r="I19" s="76">
        <f t="shared" si="1"/>
        <v>223.666666666667</v>
      </c>
      <c r="J19" s="76" t="e">
        <f t="shared" si="2"/>
        <v>#DIV/0!</v>
      </c>
    </row>
    <row r="20" spans="1:10" ht="25.5">
      <c r="A20" s="34">
        <v>3132</v>
      </c>
      <c r="B20" s="35"/>
      <c r="C20" s="36"/>
      <c r="D20" s="36" t="s">
        <v>211</v>
      </c>
      <c r="E20" s="37">
        <v>564</v>
      </c>
      <c r="F20" s="37">
        <v>1778</v>
      </c>
      <c r="G20" s="37"/>
      <c r="H20" s="37">
        <v>1261.48</v>
      </c>
      <c r="I20" s="12">
        <f t="shared" si="1"/>
        <v>223.666666666667</v>
      </c>
      <c r="J20" s="12" t="e">
        <f t="shared" si="2"/>
        <v>#DIV/0!</v>
      </c>
    </row>
    <row r="21" spans="1:10">
      <c r="A21" s="394">
        <v>32</v>
      </c>
      <c r="B21" s="395"/>
      <c r="C21" s="396"/>
      <c r="D21" s="28" t="s">
        <v>84</v>
      </c>
      <c r="E21" s="29">
        <f>SUM(E22)</f>
        <v>149</v>
      </c>
      <c r="F21" s="29">
        <f>SUM(F22+F23+F24)</f>
        <v>694</v>
      </c>
      <c r="G21" s="29">
        <f t="shared" ref="G21:H21" si="9">SUM(G22)</f>
        <v>0</v>
      </c>
      <c r="H21" s="29">
        <f t="shared" si="9"/>
        <v>331.34</v>
      </c>
      <c r="I21" s="75">
        <f t="shared" si="1"/>
        <v>222.375838926174</v>
      </c>
      <c r="J21" s="75" t="e">
        <f t="shared" si="2"/>
        <v>#DIV/0!</v>
      </c>
    </row>
    <row r="22" spans="1:10">
      <c r="A22" s="30">
        <v>321</v>
      </c>
      <c r="B22" s="31"/>
      <c r="C22" s="32"/>
      <c r="D22" s="32" t="s">
        <v>85</v>
      </c>
      <c r="E22" s="33">
        <v>149</v>
      </c>
      <c r="F22" s="33">
        <v>694</v>
      </c>
      <c r="G22" s="33">
        <f t="shared" ref="G22" si="10">SUM(G25)</f>
        <v>0</v>
      </c>
      <c r="H22" s="33">
        <v>331.34</v>
      </c>
      <c r="I22" s="76">
        <f t="shared" si="1"/>
        <v>222.375838926174</v>
      </c>
      <c r="J22" s="76" t="e">
        <f t="shared" si="2"/>
        <v>#DIV/0!</v>
      </c>
    </row>
    <row r="23" spans="1:10">
      <c r="A23" s="30"/>
      <c r="B23" s="31"/>
      <c r="C23" s="32"/>
      <c r="D23" s="32"/>
      <c r="E23" s="33"/>
      <c r="F23" s="33">
        <v>0</v>
      </c>
      <c r="G23" s="33"/>
      <c r="H23" s="33"/>
      <c r="I23" s="76"/>
      <c r="J23" s="76"/>
    </row>
    <row r="24" spans="1:10">
      <c r="A24" s="30"/>
      <c r="B24" s="31"/>
      <c r="C24" s="32"/>
      <c r="D24" s="32"/>
      <c r="E24" s="33"/>
      <c r="F24" s="33">
        <v>0</v>
      </c>
      <c r="G24" s="33"/>
      <c r="H24" s="33"/>
      <c r="I24" s="76"/>
      <c r="J24" s="76"/>
    </row>
    <row r="25" spans="1:10" ht="25.5">
      <c r="A25" s="34">
        <v>3212</v>
      </c>
      <c r="B25" s="35"/>
      <c r="C25" s="36"/>
      <c r="D25" s="36" t="s">
        <v>212</v>
      </c>
      <c r="E25" s="37"/>
      <c r="F25" s="37">
        <v>0</v>
      </c>
      <c r="G25" s="37"/>
      <c r="H25" s="37">
        <v>0</v>
      </c>
      <c r="I25" s="12" t="e">
        <f>SUM(H25/E25*100)</f>
        <v>#DIV/0!</v>
      </c>
      <c r="J25" s="12" t="e">
        <f t="shared" si="2"/>
        <v>#DIV/0!</v>
      </c>
    </row>
    <row r="26" spans="1:10">
      <c r="A26" s="38">
        <v>372</v>
      </c>
      <c r="B26" s="39"/>
      <c r="C26" s="40"/>
      <c r="D26" s="36" t="s">
        <v>213</v>
      </c>
      <c r="E26" s="37"/>
      <c r="F26" s="37"/>
      <c r="G26" s="37"/>
      <c r="H26" s="37"/>
      <c r="I26" s="12"/>
      <c r="J26" s="12"/>
    </row>
    <row r="27" spans="1:10">
      <c r="A27" s="41" t="s">
        <v>214</v>
      </c>
      <c r="B27" s="42"/>
      <c r="C27" s="42"/>
      <c r="D27" s="43" t="s">
        <v>215</v>
      </c>
      <c r="E27" s="44">
        <f>SUM(E28)</f>
        <v>5112</v>
      </c>
      <c r="F27" s="44">
        <f t="shared" ref="F27:H27" si="11">SUM(F28)</f>
        <v>11731</v>
      </c>
      <c r="G27" s="44">
        <f t="shared" si="11"/>
        <v>0</v>
      </c>
      <c r="H27" s="44">
        <f t="shared" si="11"/>
        <v>8281.11</v>
      </c>
      <c r="I27" s="73">
        <f t="shared" ref="I27:I58" si="12">SUM(H27/E27*100)</f>
        <v>161.993544600939</v>
      </c>
      <c r="J27" s="73" t="e">
        <f t="shared" si="2"/>
        <v>#DIV/0!</v>
      </c>
    </row>
    <row r="28" spans="1:10" s="2" customFormat="1">
      <c r="A28" s="45">
        <v>3</v>
      </c>
      <c r="B28" s="46"/>
      <c r="C28" s="47"/>
      <c r="D28" s="47" t="s">
        <v>74</v>
      </c>
      <c r="E28" s="25">
        <v>5112</v>
      </c>
      <c r="F28" s="25">
        <f t="shared" ref="F28:H28" si="13">SUM(F29+F36)</f>
        <v>11731</v>
      </c>
      <c r="G28" s="25">
        <f t="shared" si="13"/>
        <v>0</v>
      </c>
      <c r="H28" s="25">
        <f t="shared" si="13"/>
        <v>8281.11</v>
      </c>
      <c r="I28" s="74">
        <f t="shared" si="12"/>
        <v>161.993544600939</v>
      </c>
      <c r="J28" s="74" t="e">
        <f t="shared" si="2"/>
        <v>#DIV/0!</v>
      </c>
    </row>
    <row r="29" spans="1:10">
      <c r="A29" s="26">
        <v>31</v>
      </c>
      <c r="B29" s="27"/>
      <c r="C29" s="28"/>
      <c r="D29" s="28" t="s">
        <v>75</v>
      </c>
      <c r="E29" s="29">
        <f>SUM(E30+E32+E34)</f>
        <v>4943</v>
      </c>
      <c r="F29" s="29">
        <f t="shared" ref="F29:H29" si="14">SUM(F30+F32+F34)</f>
        <v>11150</v>
      </c>
      <c r="G29" s="29">
        <f t="shared" si="14"/>
        <v>0</v>
      </c>
      <c r="H29" s="29">
        <f t="shared" si="14"/>
        <v>8003.68</v>
      </c>
      <c r="I29" s="75">
        <f t="shared" si="12"/>
        <v>161.91948209589299</v>
      </c>
      <c r="J29" s="75" t="e">
        <f t="shared" si="2"/>
        <v>#DIV/0!</v>
      </c>
    </row>
    <row r="30" spans="1:10">
      <c r="A30" s="30">
        <v>311</v>
      </c>
      <c r="B30" s="31"/>
      <c r="C30" s="32"/>
      <c r="D30" s="32" t="s">
        <v>210</v>
      </c>
      <c r="E30" s="33">
        <v>3878</v>
      </c>
      <c r="F30" s="33">
        <v>9023</v>
      </c>
      <c r="G30" s="33">
        <f t="shared" ref="G30:H30" si="15">SUM(G31)</f>
        <v>0</v>
      </c>
      <c r="H30" s="33">
        <f t="shared" si="15"/>
        <v>6400.73</v>
      </c>
      <c r="I30" s="76">
        <f t="shared" si="12"/>
        <v>165.05234657039699</v>
      </c>
      <c r="J30" s="76" t="e">
        <f t="shared" si="2"/>
        <v>#DIV/0!</v>
      </c>
    </row>
    <row r="31" spans="1:10" ht="18" customHeight="1">
      <c r="A31" s="34">
        <v>3111</v>
      </c>
      <c r="B31" s="35"/>
      <c r="C31" s="36"/>
      <c r="D31" s="36" t="s">
        <v>77</v>
      </c>
      <c r="E31" s="37">
        <v>3878</v>
      </c>
      <c r="F31" s="37">
        <v>0</v>
      </c>
      <c r="G31" s="37"/>
      <c r="H31" s="37">
        <v>6400.73</v>
      </c>
      <c r="I31" s="12">
        <f t="shared" si="12"/>
        <v>165.05234657039699</v>
      </c>
      <c r="J31" s="12" t="e">
        <f t="shared" si="2"/>
        <v>#DIV/0!</v>
      </c>
    </row>
    <row r="32" spans="1:10" ht="18.600000000000001" customHeight="1">
      <c r="A32" s="30">
        <v>312</v>
      </c>
      <c r="B32" s="31"/>
      <c r="C32" s="32"/>
      <c r="D32" s="32" t="s">
        <v>80</v>
      </c>
      <c r="E32" s="33">
        <v>425</v>
      </c>
      <c r="F32" s="33">
        <f t="shared" ref="F32:H32" si="16">SUM(F33)</f>
        <v>638</v>
      </c>
      <c r="G32" s="33">
        <f t="shared" si="16"/>
        <v>0</v>
      </c>
      <c r="H32" s="33">
        <f t="shared" si="16"/>
        <v>546.84</v>
      </c>
      <c r="I32" s="76">
        <f t="shared" si="12"/>
        <v>128.66823529411801</v>
      </c>
      <c r="J32" s="76" t="e">
        <f t="shared" si="2"/>
        <v>#DIV/0!</v>
      </c>
    </row>
    <row r="33" spans="1:10" ht="15" customHeight="1">
      <c r="A33" s="34">
        <v>3121</v>
      </c>
      <c r="B33" s="35"/>
      <c r="C33" s="36"/>
      <c r="D33" s="36" t="s">
        <v>80</v>
      </c>
      <c r="E33" s="37">
        <v>425</v>
      </c>
      <c r="F33" s="37">
        <v>638</v>
      </c>
      <c r="G33" s="37"/>
      <c r="H33" s="37">
        <v>546.84</v>
      </c>
      <c r="I33" s="12">
        <f t="shared" si="12"/>
        <v>128.66823529411801</v>
      </c>
      <c r="J33" s="12" t="e">
        <f t="shared" si="2"/>
        <v>#DIV/0!</v>
      </c>
    </row>
    <row r="34" spans="1:10">
      <c r="A34" s="30">
        <v>313</v>
      </c>
      <c r="B34" s="31"/>
      <c r="C34" s="32"/>
      <c r="D34" s="32" t="s">
        <v>81</v>
      </c>
      <c r="E34" s="33">
        <v>640</v>
      </c>
      <c r="F34" s="33">
        <f t="shared" ref="F34:H34" si="17">SUM(F35)</f>
        <v>1489</v>
      </c>
      <c r="G34" s="33">
        <f t="shared" si="17"/>
        <v>0</v>
      </c>
      <c r="H34" s="33">
        <f t="shared" si="17"/>
        <v>1056.1099999999999</v>
      </c>
      <c r="I34" s="76">
        <f t="shared" si="12"/>
        <v>165.01718750000001</v>
      </c>
      <c r="J34" s="76" t="e">
        <f t="shared" si="2"/>
        <v>#DIV/0!</v>
      </c>
    </row>
    <row r="35" spans="1:10" ht="24" customHeight="1">
      <c r="A35" s="34">
        <v>3132</v>
      </c>
      <c r="B35" s="35"/>
      <c r="C35" s="36"/>
      <c r="D35" s="36" t="s">
        <v>211</v>
      </c>
      <c r="E35" s="37">
        <v>640</v>
      </c>
      <c r="F35" s="37">
        <v>1489</v>
      </c>
      <c r="G35" s="37"/>
      <c r="H35" s="37">
        <v>1056.1099999999999</v>
      </c>
      <c r="I35" s="12">
        <f t="shared" si="12"/>
        <v>165.01718750000001</v>
      </c>
      <c r="J35" s="12" t="e">
        <f t="shared" si="2"/>
        <v>#DIV/0!</v>
      </c>
    </row>
    <row r="36" spans="1:10">
      <c r="A36" s="26">
        <v>32</v>
      </c>
      <c r="B36" s="27"/>
      <c r="C36" s="28"/>
      <c r="D36" s="28" t="s">
        <v>84</v>
      </c>
      <c r="E36" s="29">
        <f>SUM(E37)</f>
        <v>169</v>
      </c>
      <c r="F36" s="29">
        <f t="shared" ref="F36:H36" si="18">SUM(F37)</f>
        <v>581</v>
      </c>
      <c r="G36" s="29">
        <f t="shared" si="18"/>
        <v>0</v>
      </c>
      <c r="H36" s="29">
        <f t="shared" si="18"/>
        <v>277.43</v>
      </c>
      <c r="I36" s="75">
        <f t="shared" si="12"/>
        <v>164.15976331360901</v>
      </c>
      <c r="J36" s="75" t="e">
        <f t="shared" si="2"/>
        <v>#DIV/0!</v>
      </c>
    </row>
    <row r="37" spans="1:10" ht="27" customHeight="1">
      <c r="A37" s="30">
        <v>321</v>
      </c>
      <c r="B37" s="31"/>
      <c r="C37" s="32"/>
      <c r="D37" s="32" t="s">
        <v>85</v>
      </c>
      <c r="E37" s="33">
        <f>SUM(E38)</f>
        <v>169</v>
      </c>
      <c r="F37" s="33">
        <f t="shared" ref="F37:H37" si="19">SUM(F38)</f>
        <v>581</v>
      </c>
      <c r="G37" s="33">
        <f t="shared" si="19"/>
        <v>0</v>
      </c>
      <c r="H37" s="33">
        <f t="shared" si="19"/>
        <v>277.43</v>
      </c>
      <c r="I37" s="76">
        <f t="shared" si="12"/>
        <v>164.15976331360901</v>
      </c>
      <c r="J37" s="76" t="e">
        <f t="shared" si="2"/>
        <v>#DIV/0!</v>
      </c>
    </row>
    <row r="38" spans="1:10" ht="39.6" customHeight="1">
      <c r="A38" s="34">
        <v>3212</v>
      </c>
      <c r="B38" s="35"/>
      <c r="C38" s="36"/>
      <c r="D38" s="36" t="s">
        <v>212</v>
      </c>
      <c r="E38" s="37">
        <v>169</v>
      </c>
      <c r="F38" s="37">
        <v>581</v>
      </c>
      <c r="G38" s="37"/>
      <c r="H38" s="37">
        <v>277.43</v>
      </c>
      <c r="I38" s="12">
        <f t="shared" si="12"/>
        <v>164.15976331360901</v>
      </c>
      <c r="J38" s="12" t="e">
        <f t="shared" si="2"/>
        <v>#DIV/0!</v>
      </c>
    </row>
    <row r="39" spans="1:10" ht="25.5" customHeight="1">
      <c r="A39" s="397" t="s">
        <v>216</v>
      </c>
      <c r="B39" s="398"/>
      <c r="C39" s="399"/>
      <c r="D39" s="18" t="s">
        <v>217</v>
      </c>
      <c r="E39" s="48">
        <f>SUM(E40+E166+E172+E337)</f>
        <v>297487</v>
      </c>
      <c r="F39" s="48">
        <f>SUM(F40+F166+F172+F337)</f>
        <v>604294</v>
      </c>
      <c r="G39" s="48">
        <f>SUM(G40+G166+G172+G337)</f>
        <v>0</v>
      </c>
      <c r="H39" s="48">
        <f>SUM(H40+H166+H172+H337)</f>
        <v>323899.32</v>
      </c>
      <c r="I39" s="71">
        <f t="shared" si="12"/>
        <v>108.87847872344</v>
      </c>
      <c r="J39" s="71" t="e">
        <f t="shared" si="2"/>
        <v>#DIV/0!</v>
      </c>
    </row>
    <row r="40" spans="1:10" ht="38.25" customHeight="1">
      <c r="A40" s="378" t="s">
        <v>218</v>
      </c>
      <c r="B40" s="379"/>
      <c r="C40" s="380"/>
      <c r="D40" s="20" t="s">
        <v>219</v>
      </c>
      <c r="E40" s="49">
        <f>SUM(E41+E76+E112+E148)</f>
        <v>297487</v>
      </c>
      <c r="F40" s="49">
        <f>SUM(F41+F76+F112+F148)</f>
        <v>579694</v>
      </c>
      <c r="G40" s="49">
        <f t="shared" ref="G40:H40" si="20">SUM(G41+G76+G112+G148)</f>
        <v>0</v>
      </c>
      <c r="H40" s="49">
        <f t="shared" si="20"/>
        <v>323899.32</v>
      </c>
      <c r="I40" s="72">
        <f t="shared" si="12"/>
        <v>108.87847872344</v>
      </c>
      <c r="J40" s="72" t="e">
        <f t="shared" si="2"/>
        <v>#DIV/0!</v>
      </c>
    </row>
    <row r="41" spans="1:10" ht="21.6" customHeight="1">
      <c r="A41" s="400" t="s">
        <v>208</v>
      </c>
      <c r="B41" s="401"/>
      <c r="C41" s="402"/>
      <c r="D41" s="50" t="s">
        <v>209</v>
      </c>
      <c r="E41" s="23">
        <f>SUM(E42)</f>
        <v>265</v>
      </c>
      <c r="F41" s="23">
        <f t="shared" ref="F41:H41" si="21">SUM(F42)</f>
        <v>10074</v>
      </c>
      <c r="G41" s="23">
        <f t="shared" si="21"/>
        <v>0</v>
      </c>
      <c r="H41" s="23">
        <f t="shared" si="21"/>
        <v>0</v>
      </c>
      <c r="I41" s="73">
        <f t="shared" si="12"/>
        <v>0</v>
      </c>
      <c r="J41" s="73" t="e">
        <f t="shared" si="2"/>
        <v>#DIV/0!</v>
      </c>
    </row>
    <row r="42" spans="1:10" ht="18" customHeight="1">
      <c r="A42" s="403">
        <v>3</v>
      </c>
      <c r="B42" s="404"/>
      <c r="C42" s="405"/>
      <c r="D42" s="24" t="s">
        <v>74</v>
      </c>
      <c r="E42" s="25">
        <f>SUM(E43+E72)</f>
        <v>265</v>
      </c>
      <c r="F42" s="25">
        <f t="shared" ref="F42:H42" si="22">SUM(F43+F72)</f>
        <v>10074</v>
      </c>
      <c r="G42" s="25">
        <f t="shared" si="22"/>
        <v>0</v>
      </c>
      <c r="H42" s="25">
        <f t="shared" si="22"/>
        <v>0</v>
      </c>
      <c r="I42" s="74">
        <f t="shared" si="12"/>
        <v>0</v>
      </c>
      <c r="J42" s="74" t="e">
        <f t="shared" si="2"/>
        <v>#DIV/0!</v>
      </c>
    </row>
    <row r="43" spans="1:10" ht="14.45" customHeight="1">
      <c r="A43" s="406">
        <v>32</v>
      </c>
      <c r="B43" s="407"/>
      <c r="C43" s="408"/>
      <c r="D43" s="55" t="s">
        <v>84</v>
      </c>
      <c r="E43" s="29">
        <f>SUM(E44+E49+E56+E66)</f>
        <v>265</v>
      </c>
      <c r="F43" s="29">
        <f t="shared" ref="F43:H43" si="23">SUM(F44+F49+F56+F66)</f>
        <v>10074</v>
      </c>
      <c r="G43" s="29">
        <f t="shared" si="23"/>
        <v>0</v>
      </c>
      <c r="H43" s="29">
        <f t="shared" si="23"/>
        <v>0</v>
      </c>
      <c r="I43" s="75">
        <f t="shared" si="12"/>
        <v>0</v>
      </c>
      <c r="J43" s="75" t="e">
        <f t="shared" si="2"/>
        <v>#DIV/0!</v>
      </c>
    </row>
    <row r="44" spans="1:10" ht="14.45" customHeight="1">
      <c r="A44" s="56">
        <v>321</v>
      </c>
      <c r="B44" s="57"/>
      <c r="C44" s="58"/>
      <c r="D44" s="32" t="s">
        <v>85</v>
      </c>
      <c r="E44" s="33">
        <v>0</v>
      </c>
      <c r="F44" s="33">
        <f t="shared" ref="F44:H44" si="24">SUM(F45:F48)</f>
        <v>0</v>
      </c>
      <c r="G44" s="33">
        <f t="shared" si="24"/>
        <v>0</v>
      </c>
      <c r="H44" s="33">
        <f t="shared" si="24"/>
        <v>0</v>
      </c>
      <c r="I44" s="76" t="e">
        <f t="shared" si="12"/>
        <v>#DIV/0!</v>
      </c>
      <c r="J44" s="76" t="e">
        <f t="shared" si="2"/>
        <v>#DIV/0!</v>
      </c>
    </row>
    <row r="45" spans="1:10" ht="14.45" customHeight="1">
      <c r="A45" s="59">
        <v>3211</v>
      </c>
      <c r="B45" s="60"/>
      <c r="C45" s="61"/>
      <c r="D45" s="36" t="s">
        <v>86</v>
      </c>
      <c r="E45" s="37"/>
      <c r="F45" s="37"/>
      <c r="G45" s="37"/>
      <c r="H45" s="37"/>
      <c r="I45" s="12" t="e">
        <f t="shared" si="12"/>
        <v>#DIV/0!</v>
      </c>
      <c r="J45" s="12" t="e">
        <f t="shared" si="2"/>
        <v>#DIV/0!</v>
      </c>
    </row>
    <row r="46" spans="1:10" ht="25.15" customHeight="1">
      <c r="A46" s="59">
        <v>3212</v>
      </c>
      <c r="B46" s="60"/>
      <c r="C46" s="61"/>
      <c r="D46" s="36" t="s">
        <v>220</v>
      </c>
      <c r="E46" s="37"/>
      <c r="F46" s="37"/>
      <c r="G46" s="37"/>
      <c r="H46" s="37"/>
      <c r="I46" s="12" t="e">
        <f t="shared" si="12"/>
        <v>#DIV/0!</v>
      </c>
      <c r="J46" s="12" t="e">
        <f t="shared" si="2"/>
        <v>#DIV/0!</v>
      </c>
    </row>
    <row r="47" spans="1:10" ht="14.45" customHeight="1">
      <c r="A47" s="59">
        <v>3213</v>
      </c>
      <c r="B47" s="60"/>
      <c r="C47" s="61"/>
      <c r="D47" s="36" t="s">
        <v>221</v>
      </c>
      <c r="E47" s="37"/>
      <c r="F47" s="37"/>
      <c r="G47" s="37"/>
      <c r="H47" s="37"/>
      <c r="I47" s="12" t="e">
        <f t="shared" si="12"/>
        <v>#DIV/0!</v>
      </c>
      <c r="J47" s="12" t="e">
        <f t="shared" si="2"/>
        <v>#DIV/0!</v>
      </c>
    </row>
    <row r="48" spans="1:10" ht="25.9" customHeight="1">
      <c r="A48" s="59">
        <v>3214</v>
      </c>
      <c r="B48" s="60"/>
      <c r="C48" s="61"/>
      <c r="D48" s="36" t="s">
        <v>222</v>
      </c>
      <c r="E48" s="37"/>
      <c r="F48" s="37"/>
      <c r="G48" s="37"/>
      <c r="H48" s="37"/>
      <c r="I48" s="12" t="e">
        <f t="shared" si="12"/>
        <v>#DIV/0!</v>
      </c>
      <c r="J48" s="12" t="e">
        <f t="shared" si="2"/>
        <v>#DIV/0!</v>
      </c>
    </row>
    <row r="49" spans="1:10" ht="19.899999999999999" customHeight="1">
      <c r="A49" s="56">
        <v>322</v>
      </c>
      <c r="B49" s="57"/>
      <c r="C49" s="58"/>
      <c r="D49" s="32" t="s">
        <v>223</v>
      </c>
      <c r="E49" s="33">
        <v>0</v>
      </c>
      <c r="F49" s="33">
        <v>5038</v>
      </c>
      <c r="G49" s="33">
        <f t="shared" ref="G49:H49" si="25">SUM(G50:G55)</f>
        <v>0</v>
      </c>
      <c r="H49" s="33">
        <f t="shared" si="25"/>
        <v>0</v>
      </c>
      <c r="I49" s="76" t="e">
        <f t="shared" si="12"/>
        <v>#DIV/0!</v>
      </c>
      <c r="J49" s="76" t="e">
        <f t="shared" si="2"/>
        <v>#DIV/0!</v>
      </c>
    </row>
    <row r="50" spans="1:10" ht="26.45" customHeight="1">
      <c r="A50" s="59">
        <v>3221</v>
      </c>
      <c r="B50" s="60"/>
      <c r="C50" s="61"/>
      <c r="D50" s="36" t="s">
        <v>224</v>
      </c>
      <c r="E50" s="37"/>
      <c r="F50" s="37"/>
      <c r="G50" s="37"/>
      <c r="H50" s="37"/>
      <c r="I50" s="12" t="e">
        <f t="shared" si="12"/>
        <v>#DIV/0!</v>
      </c>
      <c r="J50" s="12" t="e">
        <f t="shared" si="2"/>
        <v>#DIV/0!</v>
      </c>
    </row>
    <row r="51" spans="1:10" ht="18" customHeight="1">
      <c r="A51" s="59">
        <v>3222</v>
      </c>
      <c r="B51" s="60"/>
      <c r="C51" s="61"/>
      <c r="D51" s="36" t="s">
        <v>92</v>
      </c>
      <c r="E51" s="37"/>
      <c r="F51" s="37"/>
      <c r="G51" s="37"/>
      <c r="H51" s="37"/>
      <c r="I51" s="12" t="e">
        <f t="shared" si="12"/>
        <v>#DIV/0!</v>
      </c>
      <c r="J51" s="12" t="e">
        <f t="shared" si="2"/>
        <v>#DIV/0!</v>
      </c>
    </row>
    <row r="52" spans="1:10" ht="18" customHeight="1">
      <c r="A52" s="59">
        <v>3223</v>
      </c>
      <c r="B52" s="60"/>
      <c r="C52" s="61"/>
      <c r="D52" s="36" t="s">
        <v>93</v>
      </c>
      <c r="E52" s="37"/>
      <c r="F52" s="37"/>
      <c r="G52" s="37"/>
      <c r="H52" s="37"/>
      <c r="I52" s="12" t="e">
        <f t="shared" si="12"/>
        <v>#DIV/0!</v>
      </c>
      <c r="J52" s="12" t="e">
        <f t="shared" si="2"/>
        <v>#DIV/0!</v>
      </c>
    </row>
    <row r="53" spans="1:10" ht="28.15" customHeight="1">
      <c r="A53" s="59">
        <v>3224</v>
      </c>
      <c r="B53" s="60"/>
      <c r="C53" s="61"/>
      <c r="D53" s="36" t="s">
        <v>94</v>
      </c>
      <c r="E53" s="37"/>
      <c r="F53" s="37"/>
      <c r="G53" s="37"/>
      <c r="H53" s="37"/>
      <c r="I53" s="12" t="e">
        <f t="shared" si="12"/>
        <v>#DIV/0!</v>
      </c>
      <c r="J53" s="12" t="e">
        <f t="shared" si="2"/>
        <v>#DIV/0!</v>
      </c>
    </row>
    <row r="54" spans="1:10" ht="18.600000000000001" customHeight="1">
      <c r="A54" s="59">
        <v>3225</v>
      </c>
      <c r="B54" s="60"/>
      <c r="C54" s="61"/>
      <c r="D54" s="36" t="s">
        <v>225</v>
      </c>
      <c r="E54" s="37"/>
      <c r="F54" s="37"/>
      <c r="G54" s="37"/>
      <c r="H54" s="37"/>
      <c r="I54" s="12" t="e">
        <f t="shared" si="12"/>
        <v>#DIV/0!</v>
      </c>
      <c r="J54" s="12" t="e">
        <f t="shared" si="2"/>
        <v>#DIV/0!</v>
      </c>
    </row>
    <row r="55" spans="1:10" ht="24.6" customHeight="1">
      <c r="A55" s="59">
        <v>3227</v>
      </c>
      <c r="B55" s="60"/>
      <c r="C55" s="61"/>
      <c r="D55" s="36" t="s">
        <v>96</v>
      </c>
      <c r="E55" s="37"/>
      <c r="F55" s="37"/>
      <c r="G55" s="37"/>
      <c r="H55" s="37"/>
      <c r="I55" s="12" t="e">
        <f t="shared" si="12"/>
        <v>#DIV/0!</v>
      </c>
      <c r="J55" s="12" t="e">
        <f t="shared" si="2"/>
        <v>#DIV/0!</v>
      </c>
    </row>
    <row r="56" spans="1:10" ht="18.600000000000001" customHeight="1">
      <c r="A56" s="62">
        <v>323</v>
      </c>
      <c r="B56" s="63"/>
      <c r="C56" s="64"/>
      <c r="D56" s="32" t="s">
        <v>97</v>
      </c>
      <c r="E56" s="33">
        <v>265</v>
      </c>
      <c r="F56" s="33">
        <v>5036</v>
      </c>
      <c r="G56" s="33">
        <f t="shared" ref="G56" si="26">SUM(G57:G65)</f>
        <v>0</v>
      </c>
      <c r="H56" s="33">
        <v>0</v>
      </c>
      <c r="I56" s="76">
        <f t="shared" si="12"/>
        <v>0</v>
      </c>
      <c r="J56" s="76" t="e">
        <f t="shared" si="2"/>
        <v>#DIV/0!</v>
      </c>
    </row>
    <row r="57" spans="1:10" ht="18.600000000000001" customHeight="1">
      <c r="A57" s="65">
        <v>3231</v>
      </c>
      <c r="B57" s="66"/>
      <c r="C57" s="67"/>
      <c r="D57" s="68" t="s">
        <v>226</v>
      </c>
      <c r="E57" s="37"/>
      <c r="F57" s="37">
        <v>0</v>
      </c>
      <c r="G57" s="37"/>
      <c r="H57" s="37"/>
      <c r="I57" s="12" t="e">
        <f t="shared" si="12"/>
        <v>#DIV/0!</v>
      </c>
      <c r="J57" s="12" t="e">
        <f t="shared" si="2"/>
        <v>#DIV/0!</v>
      </c>
    </row>
    <row r="58" spans="1:10" ht="28.15" customHeight="1">
      <c r="A58" s="59">
        <v>3232</v>
      </c>
      <c r="B58" s="60"/>
      <c r="C58" s="61"/>
      <c r="D58" s="36" t="s">
        <v>99</v>
      </c>
      <c r="E58" s="37"/>
      <c r="F58" s="37"/>
      <c r="G58" s="37"/>
      <c r="H58" s="37"/>
      <c r="I58" s="12" t="e">
        <f t="shared" si="12"/>
        <v>#DIV/0!</v>
      </c>
      <c r="J58" s="12" t="e">
        <f t="shared" si="2"/>
        <v>#DIV/0!</v>
      </c>
    </row>
    <row r="59" spans="1:10" ht="18.600000000000001" customHeight="1">
      <c r="A59" s="59">
        <v>3233</v>
      </c>
      <c r="B59" s="60"/>
      <c r="C59" s="61"/>
      <c r="D59" s="36" t="s">
        <v>227</v>
      </c>
      <c r="E59" s="37"/>
      <c r="F59" s="37"/>
      <c r="G59" s="37"/>
      <c r="H59" s="37"/>
      <c r="I59" s="12" t="e">
        <f t="shared" ref="I59:I90" si="27">SUM(H59/E59*100)</f>
        <v>#DIV/0!</v>
      </c>
      <c r="J59" s="12" t="e">
        <f t="shared" si="2"/>
        <v>#DIV/0!</v>
      </c>
    </row>
    <row r="60" spans="1:10" ht="18.600000000000001" customHeight="1">
      <c r="A60" s="59">
        <v>3234</v>
      </c>
      <c r="B60" s="60"/>
      <c r="C60" s="61"/>
      <c r="D60" s="36" t="s">
        <v>101</v>
      </c>
      <c r="E60" s="37"/>
      <c r="F60" s="37"/>
      <c r="G60" s="37"/>
      <c r="H60" s="37"/>
      <c r="I60" s="12" t="e">
        <f t="shared" si="27"/>
        <v>#DIV/0!</v>
      </c>
      <c r="J60" s="12" t="e">
        <f t="shared" si="2"/>
        <v>#DIV/0!</v>
      </c>
    </row>
    <row r="61" spans="1:10" ht="18.600000000000001" customHeight="1">
      <c r="A61" s="59">
        <v>3235</v>
      </c>
      <c r="B61" s="60"/>
      <c r="C61" s="61"/>
      <c r="D61" s="36" t="s">
        <v>102</v>
      </c>
      <c r="E61" s="37"/>
      <c r="F61" s="37"/>
      <c r="G61" s="37"/>
      <c r="H61" s="37"/>
      <c r="I61" s="12" t="e">
        <f t="shared" si="27"/>
        <v>#DIV/0!</v>
      </c>
      <c r="J61" s="12" t="e">
        <f t="shared" si="2"/>
        <v>#DIV/0!</v>
      </c>
    </row>
    <row r="62" spans="1:10" ht="18.600000000000001" customHeight="1">
      <c r="A62" s="59">
        <v>3236</v>
      </c>
      <c r="B62" s="60"/>
      <c r="C62" s="61"/>
      <c r="D62" s="69" t="s">
        <v>228</v>
      </c>
      <c r="E62" s="37"/>
      <c r="F62" s="37"/>
      <c r="G62" s="37"/>
      <c r="H62" s="37"/>
      <c r="I62" s="12" t="e">
        <f t="shared" si="27"/>
        <v>#DIV/0!</v>
      </c>
      <c r="J62" s="12" t="e">
        <f t="shared" si="2"/>
        <v>#DIV/0!</v>
      </c>
    </row>
    <row r="63" spans="1:10" ht="18.600000000000001" customHeight="1">
      <c r="A63" s="59">
        <v>3237</v>
      </c>
      <c r="B63" s="60"/>
      <c r="C63" s="61"/>
      <c r="D63" s="69" t="s">
        <v>229</v>
      </c>
      <c r="E63" s="37"/>
      <c r="F63" s="37"/>
      <c r="G63" s="37"/>
      <c r="H63" s="37"/>
      <c r="I63" s="12" t="e">
        <f t="shared" si="27"/>
        <v>#DIV/0!</v>
      </c>
      <c r="J63" s="12" t="e">
        <f t="shared" si="2"/>
        <v>#DIV/0!</v>
      </c>
    </row>
    <row r="64" spans="1:10" ht="18.600000000000001" customHeight="1">
      <c r="A64" s="59">
        <v>3238</v>
      </c>
      <c r="B64" s="60"/>
      <c r="C64" s="61"/>
      <c r="D64" s="69" t="s">
        <v>105</v>
      </c>
      <c r="E64" s="37"/>
      <c r="F64" s="37"/>
      <c r="G64" s="37"/>
      <c r="H64" s="37"/>
      <c r="I64" s="12" t="e">
        <f t="shared" si="27"/>
        <v>#DIV/0!</v>
      </c>
      <c r="J64" s="12" t="e">
        <f t="shared" si="2"/>
        <v>#DIV/0!</v>
      </c>
    </row>
    <row r="65" spans="1:10" ht="18.600000000000001" customHeight="1">
      <c r="A65" s="59">
        <v>3239</v>
      </c>
      <c r="B65" s="60"/>
      <c r="C65" s="61"/>
      <c r="D65" s="69" t="s">
        <v>106</v>
      </c>
      <c r="E65" s="37"/>
      <c r="F65" s="37"/>
      <c r="G65" s="37"/>
      <c r="H65" s="37"/>
      <c r="I65" s="12" t="e">
        <f t="shared" si="27"/>
        <v>#DIV/0!</v>
      </c>
      <c r="J65" s="12" t="e">
        <f t="shared" si="2"/>
        <v>#DIV/0!</v>
      </c>
    </row>
    <row r="66" spans="1:10" ht="26.45" customHeight="1">
      <c r="A66" s="77">
        <v>329</v>
      </c>
      <c r="B66" s="78"/>
      <c r="C66" s="79"/>
      <c r="D66" s="80" t="s">
        <v>108</v>
      </c>
      <c r="E66" s="81">
        <v>0</v>
      </c>
      <c r="F66" s="81">
        <f t="shared" ref="F66:H66" si="28">SUM(F67:F71)</f>
        <v>0</v>
      </c>
      <c r="G66" s="81">
        <f t="shared" si="28"/>
        <v>0</v>
      </c>
      <c r="H66" s="81">
        <f t="shared" si="28"/>
        <v>0</v>
      </c>
      <c r="I66" s="76" t="e">
        <f t="shared" si="27"/>
        <v>#DIV/0!</v>
      </c>
      <c r="J66" s="76" t="e">
        <f t="shared" si="2"/>
        <v>#DIV/0!</v>
      </c>
    </row>
    <row r="67" spans="1:10" ht="16.899999999999999" customHeight="1">
      <c r="A67" s="82">
        <v>3292</v>
      </c>
      <c r="B67" s="83"/>
      <c r="C67" s="84"/>
      <c r="D67" s="85" t="s">
        <v>110</v>
      </c>
      <c r="E67" s="86"/>
      <c r="F67" s="86"/>
      <c r="G67" s="86"/>
      <c r="H67" s="86"/>
      <c r="I67" s="12" t="e">
        <f t="shared" si="27"/>
        <v>#DIV/0!</v>
      </c>
      <c r="J67" s="12" t="e">
        <f t="shared" si="2"/>
        <v>#DIV/0!</v>
      </c>
    </row>
    <row r="68" spans="1:10" ht="15" customHeight="1">
      <c r="A68" s="82">
        <v>3294</v>
      </c>
      <c r="B68" s="83"/>
      <c r="C68" s="84"/>
      <c r="D68" s="85" t="s">
        <v>230</v>
      </c>
      <c r="E68" s="86"/>
      <c r="F68" s="86"/>
      <c r="G68" s="86"/>
      <c r="H68" s="86"/>
      <c r="I68" s="12" t="e">
        <f t="shared" si="27"/>
        <v>#DIV/0!</v>
      </c>
      <c r="J68" s="12" t="e">
        <f t="shared" si="2"/>
        <v>#DIV/0!</v>
      </c>
    </row>
    <row r="69" spans="1:10" ht="16.149999999999999" customHeight="1">
      <c r="A69" s="82">
        <v>3295</v>
      </c>
      <c r="B69" s="83"/>
      <c r="C69" s="84"/>
      <c r="D69" s="85" t="s">
        <v>113</v>
      </c>
      <c r="E69" s="86"/>
      <c r="F69" s="86"/>
      <c r="G69" s="86"/>
      <c r="H69" s="86"/>
      <c r="I69" s="12" t="e">
        <f t="shared" si="27"/>
        <v>#DIV/0!</v>
      </c>
      <c r="J69" s="12" t="e">
        <f t="shared" si="2"/>
        <v>#DIV/0!</v>
      </c>
    </row>
    <row r="70" spans="1:10" ht="16.149999999999999" customHeight="1">
      <c r="A70" s="82">
        <v>3296</v>
      </c>
      <c r="B70" s="83"/>
      <c r="C70" s="84"/>
      <c r="D70" s="85" t="s">
        <v>114</v>
      </c>
      <c r="E70" s="86"/>
      <c r="F70" s="86"/>
      <c r="G70" s="86"/>
      <c r="H70" s="86"/>
      <c r="I70" s="12" t="e">
        <f t="shared" si="27"/>
        <v>#DIV/0!</v>
      </c>
      <c r="J70" s="12" t="e">
        <f t="shared" si="2"/>
        <v>#DIV/0!</v>
      </c>
    </row>
    <row r="71" spans="1:10" ht="28.15" customHeight="1">
      <c r="A71" s="82">
        <v>3299</v>
      </c>
      <c r="B71" s="83"/>
      <c r="C71" s="84"/>
      <c r="D71" s="85" t="s">
        <v>108</v>
      </c>
      <c r="E71" s="86"/>
      <c r="F71" s="86"/>
      <c r="G71" s="86"/>
      <c r="H71" s="86"/>
      <c r="I71" s="12" t="e">
        <f t="shared" si="27"/>
        <v>#DIV/0!</v>
      </c>
      <c r="J71" s="12" t="e">
        <f t="shared" si="2"/>
        <v>#DIV/0!</v>
      </c>
    </row>
    <row r="72" spans="1:10" ht="18.600000000000001" customHeight="1">
      <c r="A72" s="52">
        <v>34</v>
      </c>
      <c r="B72" s="53"/>
      <c r="C72" s="54"/>
      <c r="D72" s="28" t="s">
        <v>231</v>
      </c>
      <c r="E72" s="29">
        <f>SUM(E73)</f>
        <v>0</v>
      </c>
      <c r="F72" s="29">
        <f t="shared" ref="F72:H72" si="29">SUM(F73)</f>
        <v>0</v>
      </c>
      <c r="G72" s="29">
        <f t="shared" si="29"/>
        <v>0</v>
      </c>
      <c r="H72" s="29">
        <f t="shared" si="29"/>
        <v>0</v>
      </c>
      <c r="I72" s="75" t="e">
        <f t="shared" si="27"/>
        <v>#DIV/0!</v>
      </c>
      <c r="J72" s="75" t="e">
        <f t="shared" si="2"/>
        <v>#DIV/0!</v>
      </c>
    </row>
    <row r="73" spans="1:10" ht="18.600000000000001" customHeight="1">
      <c r="A73" s="87">
        <v>343</v>
      </c>
      <c r="B73" s="88"/>
      <c r="C73" s="89"/>
      <c r="D73" s="32" t="s">
        <v>116</v>
      </c>
      <c r="E73" s="33">
        <v>0</v>
      </c>
      <c r="F73" s="33">
        <f t="shared" ref="F73:H73" si="30">SUM(F74+F75)</f>
        <v>0</v>
      </c>
      <c r="G73" s="33">
        <f t="shared" si="30"/>
        <v>0</v>
      </c>
      <c r="H73" s="33">
        <f t="shared" si="30"/>
        <v>0</v>
      </c>
      <c r="I73" s="76" t="e">
        <f t="shared" si="27"/>
        <v>#DIV/0!</v>
      </c>
      <c r="J73" s="76" t="e">
        <f t="shared" si="2"/>
        <v>#DIV/0!</v>
      </c>
    </row>
    <row r="74" spans="1:10" ht="27.6" customHeight="1">
      <c r="A74" s="90">
        <v>3431</v>
      </c>
      <c r="B74" s="91"/>
      <c r="C74" s="92"/>
      <c r="D74" s="36" t="s">
        <v>117</v>
      </c>
      <c r="E74" s="37"/>
      <c r="F74" s="37"/>
      <c r="G74" s="37"/>
      <c r="H74" s="37"/>
      <c r="I74" s="12" t="e">
        <f t="shared" si="27"/>
        <v>#DIV/0!</v>
      </c>
      <c r="J74" s="12" t="e">
        <f t="shared" si="2"/>
        <v>#DIV/0!</v>
      </c>
    </row>
    <row r="75" spans="1:10" ht="18.600000000000001" customHeight="1">
      <c r="A75" s="90">
        <v>3433</v>
      </c>
      <c r="B75" s="91"/>
      <c r="C75" s="92"/>
      <c r="D75" s="36" t="s">
        <v>119</v>
      </c>
      <c r="E75" s="37"/>
      <c r="F75" s="37"/>
      <c r="G75" s="37"/>
      <c r="H75" s="37"/>
      <c r="I75" s="12" t="e">
        <f t="shared" si="27"/>
        <v>#DIV/0!</v>
      </c>
      <c r="J75" s="12" t="e">
        <f t="shared" si="2"/>
        <v>#DIV/0!</v>
      </c>
    </row>
    <row r="76" spans="1:10" ht="18.600000000000001" customHeight="1">
      <c r="A76" s="400" t="s">
        <v>232</v>
      </c>
      <c r="B76" s="401"/>
      <c r="C76" s="402"/>
      <c r="D76" s="50" t="s">
        <v>233</v>
      </c>
      <c r="E76" s="23">
        <f>SUM(E77)</f>
        <v>20620</v>
      </c>
      <c r="F76" s="23">
        <f t="shared" ref="F76:H77" si="31">SUM(F77)</f>
        <v>20620</v>
      </c>
      <c r="G76" s="23">
        <f t="shared" si="31"/>
        <v>0</v>
      </c>
      <c r="H76" s="23">
        <f t="shared" si="31"/>
        <v>24180.47</v>
      </c>
      <c r="I76" s="73">
        <f t="shared" si="27"/>
        <v>117.267070805044</v>
      </c>
      <c r="J76" s="73" t="e">
        <f t="shared" si="2"/>
        <v>#DIV/0!</v>
      </c>
    </row>
    <row r="77" spans="1:10" ht="18.600000000000001" customHeight="1">
      <c r="A77" s="403">
        <v>3</v>
      </c>
      <c r="B77" s="404"/>
      <c r="C77" s="405"/>
      <c r="D77" s="24" t="s">
        <v>74</v>
      </c>
      <c r="E77" s="25">
        <f>SUM(E78+E108)</f>
        <v>20620</v>
      </c>
      <c r="F77" s="25">
        <f>SUM(F78+F108)</f>
        <v>20620</v>
      </c>
      <c r="G77" s="25">
        <f t="shared" si="31"/>
        <v>0</v>
      </c>
      <c r="H77" s="25">
        <f>SUM(H78+H108)</f>
        <v>24180.47</v>
      </c>
      <c r="I77" s="74">
        <f t="shared" si="27"/>
        <v>117.267070805044</v>
      </c>
      <c r="J77" s="74" t="e">
        <f t="shared" ref="J77:J129" si="32">SUM(H77/G77*100)</f>
        <v>#DIV/0!</v>
      </c>
    </row>
    <row r="78" spans="1:10" ht="18.600000000000001" customHeight="1">
      <c r="A78" s="406">
        <v>32</v>
      </c>
      <c r="B78" s="407"/>
      <c r="C78" s="408"/>
      <c r="D78" s="55" t="s">
        <v>84</v>
      </c>
      <c r="E78" s="29">
        <f>SUM(E79+E84+E91+E101)</f>
        <v>20038</v>
      </c>
      <c r="F78" s="29">
        <f>SUM(F79+F84+F91+F101)</f>
        <v>19921</v>
      </c>
      <c r="G78" s="29">
        <f t="shared" ref="G78" si="33">SUM(G79+G84+G91+G101+G108)</f>
        <v>0</v>
      </c>
      <c r="H78" s="29">
        <f>SUM(H79+H84+H91+H101)</f>
        <v>23636.16</v>
      </c>
      <c r="I78" s="75">
        <f t="shared" si="27"/>
        <v>117.956682303623</v>
      </c>
      <c r="J78" s="75" t="e">
        <f t="shared" si="32"/>
        <v>#DIV/0!</v>
      </c>
    </row>
    <row r="79" spans="1:10" ht="18.600000000000001" customHeight="1">
      <c r="A79" s="56">
        <v>321</v>
      </c>
      <c r="B79" s="57"/>
      <c r="C79" s="58"/>
      <c r="D79" s="32" t="s">
        <v>85</v>
      </c>
      <c r="E79" s="33">
        <v>1683</v>
      </c>
      <c r="F79" s="33">
        <v>1461</v>
      </c>
      <c r="G79" s="33">
        <f t="shared" ref="G79" si="34">SUM(G80:G83)</f>
        <v>0</v>
      </c>
      <c r="H79" s="33">
        <f>SUM(H80:H83)</f>
        <v>1582.12</v>
      </c>
      <c r="I79" s="76">
        <f t="shared" si="27"/>
        <v>94.005941770647695</v>
      </c>
      <c r="J79" s="76" t="e">
        <f t="shared" si="32"/>
        <v>#DIV/0!</v>
      </c>
    </row>
    <row r="80" spans="1:10" ht="18.600000000000001" customHeight="1">
      <c r="A80" s="59">
        <v>3211</v>
      </c>
      <c r="B80" s="60"/>
      <c r="C80" s="61"/>
      <c r="D80" s="36" t="s">
        <v>86</v>
      </c>
      <c r="E80" s="37">
        <v>0</v>
      </c>
      <c r="F80" s="37">
        <v>0</v>
      </c>
      <c r="G80" s="37"/>
      <c r="H80" s="37">
        <v>1562.12</v>
      </c>
      <c r="I80" s="12" t="e">
        <f t="shared" si="27"/>
        <v>#DIV/0!</v>
      </c>
      <c r="J80" s="12" t="e">
        <f t="shared" si="32"/>
        <v>#DIV/0!</v>
      </c>
    </row>
    <row r="81" spans="1:10" ht="25.15" customHeight="1">
      <c r="A81" s="59">
        <v>3212</v>
      </c>
      <c r="B81" s="60"/>
      <c r="C81" s="61"/>
      <c r="D81" s="36" t="s">
        <v>220</v>
      </c>
      <c r="E81" s="37"/>
      <c r="F81" s="37"/>
      <c r="G81" s="37"/>
      <c r="H81" s="37"/>
      <c r="I81" s="12" t="e">
        <f t="shared" si="27"/>
        <v>#DIV/0!</v>
      </c>
      <c r="J81" s="12" t="e">
        <f t="shared" si="32"/>
        <v>#DIV/0!</v>
      </c>
    </row>
    <row r="82" spans="1:10" ht="18.600000000000001" customHeight="1">
      <c r="A82" s="59">
        <v>3213</v>
      </c>
      <c r="B82" s="60"/>
      <c r="C82" s="61"/>
      <c r="D82" s="36" t="s">
        <v>221</v>
      </c>
      <c r="E82" s="37">
        <v>0</v>
      </c>
      <c r="F82" s="37"/>
      <c r="G82" s="37"/>
      <c r="H82" s="37">
        <v>20</v>
      </c>
      <c r="I82" s="12" t="e">
        <f t="shared" si="27"/>
        <v>#DIV/0!</v>
      </c>
      <c r="J82" s="12" t="e">
        <f t="shared" si="32"/>
        <v>#DIV/0!</v>
      </c>
    </row>
    <row r="83" spans="1:10" ht="26.45" customHeight="1">
      <c r="A83" s="59">
        <v>3214</v>
      </c>
      <c r="B83" s="60"/>
      <c r="C83" s="61"/>
      <c r="D83" s="36" t="s">
        <v>222</v>
      </c>
      <c r="E83" s="37"/>
      <c r="F83" s="37"/>
      <c r="G83" s="37"/>
      <c r="H83" s="37"/>
      <c r="I83" s="12" t="e">
        <f t="shared" si="27"/>
        <v>#DIV/0!</v>
      </c>
      <c r="J83" s="12" t="e">
        <f t="shared" si="32"/>
        <v>#DIV/0!</v>
      </c>
    </row>
    <row r="84" spans="1:10" ht="38.25" customHeight="1">
      <c r="A84" s="56">
        <v>322</v>
      </c>
      <c r="B84" s="57"/>
      <c r="C84" s="58"/>
      <c r="D84" s="32" t="s">
        <v>223</v>
      </c>
      <c r="E84" s="33">
        <f>SUM(E85:E90)</f>
        <v>9637</v>
      </c>
      <c r="F84" s="33">
        <v>10603</v>
      </c>
      <c r="G84" s="33">
        <f t="shared" ref="G84:H84" si="35">SUM(G85:G90)</f>
        <v>0</v>
      </c>
      <c r="H84" s="33">
        <f t="shared" si="35"/>
        <v>10324.219999999999</v>
      </c>
      <c r="I84" s="76">
        <f t="shared" si="27"/>
        <v>107.131057383003</v>
      </c>
      <c r="J84" s="76" t="e">
        <f t="shared" si="32"/>
        <v>#DIV/0!</v>
      </c>
    </row>
    <row r="85" spans="1:10" ht="19.899999999999999" customHeight="1">
      <c r="A85" s="59">
        <v>3221</v>
      </c>
      <c r="B85" s="60"/>
      <c r="C85" s="61"/>
      <c r="D85" s="36" t="s">
        <v>224</v>
      </c>
      <c r="E85" s="37">
        <v>2327</v>
      </c>
      <c r="F85" s="37">
        <v>0</v>
      </c>
      <c r="G85" s="37"/>
      <c r="H85" s="37">
        <v>1300.24</v>
      </c>
      <c r="I85" s="12">
        <f t="shared" si="27"/>
        <v>55.876235496347199</v>
      </c>
      <c r="J85" s="12" t="e">
        <f t="shared" si="32"/>
        <v>#DIV/0!</v>
      </c>
    </row>
    <row r="86" spans="1:10">
      <c r="A86" s="59">
        <v>3222</v>
      </c>
      <c r="B86" s="60"/>
      <c r="C86" s="61"/>
      <c r="D86" s="36" t="s">
        <v>92</v>
      </c>
      <c r="E86" s="37">
        <v>0</v>
      </c>
      <c r="F86" s="37"/>
      <c r="G86" s="37"/>
      <c r="H86" s="37">
        <v>18.84</v>
      </c>
      <c r="I86" s="12" t="e">
        <f t="shared" si="27"/>
        <v>#DIV/0!</v>
      </c>
      <c r="J86" s="12" t="e">
        <f t="shared" si="32"/>
        <v>#DIV/0!</v>
      </c>
    </row>
    <row r="87" spans="1:10" ht="33" customHeight="1">
      <c r="A87" s="59">
        <v>3223</v>
      </c>
      <c r="B87" s="60"/>
      <c r="C87" s="61"/>
      <c r="D87" s="36" t="s">
        <v>93</v>
      </c>
      <c r="E87" s="37">
        <v>7078</v>
      </c>
      <c r="F87" s="37"/>
      <c r="G87" s="37"/>
      <c r="H87" s="37">
        <v>2931.09</v>
      </c>
      <c r="I87" s="12">
        <f t="shared" si="27"/>
        <v>41.411274371291299</v>
      </c>
      <c r="J87" s="12" t="e">
        <f t="shared" si="32"/>
        <v>#DIV/0!</v>
      </c>
    </row>
    <row r="88" spans="1:10" ht="33" customHeight="1">
      <c r="A88" s="59">
        <v>3224</v>
      </c>
      <c r="B88" s="60"/>
      <c r="C88" s="61"/>
      <c r="D88" s="36" t="s">
        <v>94</v>
      </c>
      <c r="E88" s="37">
        <v>98</v>
      </c>
      <c r="F88" s="37"/>
      <c r="G88" s="37"/>
      <c r="H88" s="37">
        <v>5711.55</v>
      </c>
      <c r="I88" s="12">
        <f t="shared" si="27"/>
        <v>5828.1122448979604</v>
      </c>
      <c r="J88" s="12" t="e">
        <f t="shared" si="32"/>
        <v>#DIV/0!</v>
      </c>
    </row>
    <row r="89" spans="1:10" ht="14.45" customHeight="1">
      <c r="A89" s="59">
        <v>3225</v>
      </c>
      <c r="B89" s="60"/>
      <c r="C89" s="61"/>
      <c r="D89" s="36" t="s">
        <v>225</v>
      </c>
      <c r="E89" s="37">
        <v>134</v>
      </c>
      <c r="F89" s="37"/>
      <c r="G89" s="37"/>
      <c r="H89" s="37">
        <v>362.5</v>
      </c>
      <c r="I89" s="12">
        <f t="shared" si="27"/>
        <v>270.52238805970097</v>
      </c>
      <c r="J89" s="12" t="e">
        <f t="shared" si="32"/>
        <v>#DIV/0!</v>
      </c>
    </row>
    <row r="90" spans="1:10" ht="26.45" customHeight="1">
      <c r="A90" s="59">
        <v>3227</v>
      </c>
      <c r="B90" s="60"/>
      <c r="C90" s="61"/>
      <c r="D90" s="36" t="s">
        <v>96</v>
      </c>
      <c r="E90" s="37"/>
      <c r="F90" s="37"/>
      <c r="G90" s="37"/>
      <c r="H90" s="37"/>
      <c r="I90" s="12" t="e">
        <f t="shared" si="27"/>
        <v>#DIV/0!</v>
      </c>
      <c r="J90" s="12" t="e">
        <f t="shared" si="32"/>
        <v>#DIV/0!</v>
      </c>
    </row>
    <row r="91" spans="1:10" ht="14.45" customHeight="1">
      <c r="A91" s="62">
        <v>323</v>
      </c>
      <c r="B91" s="63"/>
      <c r="C91" s="64"/>
      <c r="D91" s="32" t="s">
        <v>97</v>
      </c>
      <c r="E91" s="33">
        <f>SUM(E92:E100)</f>
        <v>8500</v>
      </c>
      <c r="F91" s="33">
        <v>7439</v>
      </c>
      <c r="G91" s="33">
        <f t="shared" ref="G91:H91" si="36">SUM(G92:G100)</f>
        <v>0</v>
      </c>
      <c r="H91" s="33">
        <f t="shared" si="36"/>
        <v>11549.82</v>
      </c>
      <c r="I91" s="76">
        <f t="shared" ref="I91:I102" si="37">SUM(H91/E91*100)</f>
        <v>135.88023529411799</v>
      </c>
      <c r="J91" s="76" t="e">
        <f t="shared" si="32"/>
        <v>#DIV/0!</v>
      </c>
    </row>
    <row r="92" spans="1:10" ht="23.45" customHeight="1">
      <c r="A92" s="65">
        <v>3231</v>
      </c>
      <c r="B92" s="66"/>
      <c r="C92" s="67"/>
      <c r="D92" s="68" t="s">
        <v>226</v>
      </c>
      <c r="E92" s="37">
        <v>4289</v>
      </c>
      <c r="F92" s="37">
        <v>0</v>
      </c>
      <c r="G92" s="37"/>
      <c r="H92" s="37">
        <v>5012.1899999999996</v>
      </c>
      <c r="I92" s="12">
        <f t="shared" si="37"/>
        <v>116.861506178596</v>
      </c>
      <c r="J92" s="12" t="e">
        <f t="shared" si="32"/>
        <v>#DIV/0!</v>
      </c>
    </row>
    <row r="93" spans="1:10" ht="14.45" customHeight="1">
      <c r="A93" s="59">
        <v>3232</v>
      </c>
      <c r="B93" s="60"/>
      <c r="C93" s="61"/>
      <c r="D93" s="36" t="s">
        <v>99</v>
      </c>
      <c r="E93" s="37">
        <v>0</v>
      </c>
      <c r="F93" s="37"/>
      <c r="G93" s="37"/>
      <c r="H93" s="37">
        <v>1478.13</v>
      </c>
      <c r="I93" s="12" t="e">
        <f t="shared" si="37"/>
        <v>#DIV/0!</v>
      </c>
      <c r="J93" s="12" t="e">
        <f t="shared" si="32"/>
        <v>#DIV/0!</v>
      </c>
    </row>
    <row r="94" spans="1:10">
      <c r="A94" s="59">
        <v>3233</v>
      </c>
      <c r="B94" s="60"/>
      <c r="C94" s="61"/>
      <c r="D94" s="36" t="s">
        <v>227</v>
      </c>
      <c r="E94" s="37"/>
      <c r="F94" s="37"/>
      <c r="G94" s="37"/>
      <c r="H94" s="37">
        <v>710</v>
      </c>
      <c r="I94" s="12" t="e">
        <f t="shared" si="37"/>
        <v>#DIV/0!</v>
      </c>
      <c r="J94" s="12" t="e">
        <f t="shared" si="32"/>
        <v>#DIV/0!</v>
      </c>
    </row>
    <row r="95" spans="1:10" ht="32.450000000000003" customHeight="1">
      <c r="A95" s="59">
        <v>3234</v>
      </c>
      <c r="B95" s="60"/>
      <c r="C95" s="61"/>
      <c r="D95" s="36" t="s">
        <v>101</v>
      </c>
      <c r="E95" s="37">
        <v>1135</v>
      </c>
      <c r="F95" s="37"/>
      <c r="G95" s="37"/>
      <c r="H95" s="37">
        <v>2032.08</v>
      </c>
      <c r="I95" s="12">
        <f t="shared" si="37"/>
        <v>179.03788546255501</v>
      </c>
      <c r="J95" s="12" t="e">
        <f t="shared" si="32"/>
        <v>#DIV/0!</v>
      </c>
    </row>
    <row r="96" spans="1:10" ht="32.450000000000003" customHeight="1">
      <c r="A96" s="59">
        <v>3235</v>
      </c>
      <c r="B96" s="60"/>
      <c r="C96" s="61"/>
      <c r="D96" s="36" t="s">
        <v>102</v>
      </c>
      <c r="E96" s="37"/>
      <c r="F96" s="37"/>
      <c r="G96" s="37"/>
      <c r="H96" s="37">
        <v>869</v>
      </c>
      <c r="I96" s="12" t="e">
        <f t="shared" si="37"/>
        <v>#DIV/0!</v>
      </c>
      <c r="J96" s="12" t="e">
        <f t="shared" si="32"/>
        <v>#DIV/0!</v>
      </c>
    </row>
    <row r="97" spans="1:11" ht="26.45" customHeight="1">
      <c r="A97" s="59">
        <v>3236</v>
      </c>
      <c r="B97" s="60"/>
      <c r="C97" s="61"/>
      <c r="D97" s="69" t="s">
        <v>228</v>
      </c>
      <c r="E97" s="37">
        <v>842</v>
      </c>
      <c r="F97" s="37"/>
      <c r="G97" s="37"/>
      <c r="H97" s="37">
        <v>0</v>
      </c>
      <c r="I97" s="12">
        <f t="shared" si="37"/>
        <v>0</v>
      </c>
      <c r="J97" s="12" t="e">
        <f t="shared" si="32"/>
        <v>#DIV/0!</v>
      </c>
    </row>
    <row r="98" spans="1:11" ht="14.45" customHeight="1">
      <c r="A98" s="59">
        <v>3237</v>
      </c>
      <c r="B98" s="60"/>
      <c r="C98" s="61"/>
      <c r="D98" s="69" t="s">
        <v>229</v>
      </c>
      <c r="E98" s="37">
        <v>398</v>
      </c>
      <c r="F98" s="37"/>
      <c r="G98" s="37"/>
      <c r="H98" s="37">
        <v>0</v>
      </c>
      <c r="I98" s="12">
        <f t="shared" si="37"/>
        <v>0</v>
      </c>
      <c r="J98" s="12" t="e">
        <f t="shared" si="32"/>
        <v>#DIV/0!</v>
      </c>
    </row>
    <row r="99" spans="1:11" ht="14.45" customHeight="1">
      <c r="A99" s="59">
        <v>3238</v>
      </c>
      <c r="B99" s="60"/>
      <c r="C99" s="61"/>
      <c r="D99" s="69" t="s">
        <v>105</v>
      </c>
      <c r="E99" s="37">
        <v>1313</v>
      </c>
      <c r="F99" s="37"/>
      <c r="G99" s="37"/>
      <c r="H99" s="37">
        <v>1000.46</v>
      </c>
      <c r="I99" s="12">
        <f t="shared" si="37"/>
        <v>76.196496572734205</v>
      </c>
      <c r="J99" s="12" t="e">
        <f t="shared" si="32"/>
        <v>#DIV/0!</v>
      </c>
    </row>
    <row r="100" spans="1:11" ht="14.45" customHeight="1">
      <c r="A100" s="59">
        <v>3239</v>
      </c>
      <c r="B100" s="60"/>
      <c r="C100" s="61"/>
      <c r="D100" s="69" t="s">
        <v>106</v>
      </c>
      <c r="E100" s="37">
        <v>523</v>
      </c>
      <c r="F100" s="37"/>
      <c r="G100" s="37"/>
      <c r="H100" s="37">
        <v>447.96</v>
      </c>
      <c r="I100" s="12">
        <f t="shared" si="37"/>
        <v>85.652007648183499</v>
      </c>
      <c r="J100" s="12" t="e">
        <f t="shared" si="32"/>
        <v>#DIV/0!</v>
      </c>
    </row>
    <row r="101" spans="1:11" ht="25.5">
      <c r="A101" s="77">
        <v>329</v>
      </c>
      <c r="B101" s="78"/>
      <c r="C101" s="79"/>
      <c r="D101" s="80" t="s">
        <v>108</v>
      </c>
      <c r="E101" s="81">
        <f>SUM(E104)</f>
        <v>218</v>
      </c>
      <c r="F101" s="81">
        <v>418</v>
      </c>
      <c r="G101" s="81">
        <f t="shared" ref="G101:H101" si="38">SUM(G102:G107)</f>
        <v>0</v>
      </c>
      <c r="H101" s="81">
        <f t="shared" si="38"/>
        <v>180</v>
      </c>
      <c r="I101" s="76">
        <f t="shared" si="37"/>
        <v>82.568807339449506</v>
      </c>
      <c r="J101" s="76" t="e">
        <f t="shared" si="32"/>
        <v>#DIV/0!</v>
      </c>
    </row>
    <row r="102" spans="1:11" ht="14.45" customHeight="1">
      <c r="A102" s="82">
        <v>3292</v>
      </c>
      <c r="B102" s="83"/>
      <c r="C102" s="84"/>
      <c r="D102" s="85" t="s">
        <v>110</v>
      </c>
      <c r="E102" s="86"/>
      <c r="F102" s="86"/>
      <c r="G102" s="86"/>
      <c r="H102" s="86"/>
      <c r="I102" s="12" t="e">
        <f t="shared" si="37"/>
        <v>#DIV/0!</v>
      </c>
      <c r="J102" s="12" t="e">
        <f t="shared" si="32"/>
        <v>#DIV/0!</v>
      </c>
    </row>
    <row r="103" spans="1:11" ht="14.45" customHeight="1">
      <c r="A103" s="82">
        <v>3293</v>
      </c>
      <c r="B103" s="83"/>
      <c r="C103" s="84"/>
      <c r="D103" s="85" t="s">
        <v>111</v>
      </c>
      <c r="E103" s="86">
        <v>0</v>
      </c>
      <c r="F103" s="86">
        <v>0</v>
      </c>
      <c r="G103" s="86"/>
      <c r="H103" s="86">
        <v>0</v>
      </c>
      <c r="I103" s="12"/>
      <c r="J103" s="12"/>
    </row>
    <row r="104" spans="1:11" ht="21.6" customHeight="1">
      <c r="A104" s="82">
        <v>3294</v>
      </c>
      <c r="B104" s="83"/>
      <c r="C104" s="84"/>
      <c r="D104" s="85" t="s">
        <v>230</v>
      </c>
      <c r="E104" s="86">
        <v>218</v>
      </c>
      <c r="F104" s="86"/>
      <c r="G104" s="86"/>
      <c r="H104" s="86">
        <v>180</v>
      </c>
      <c r="I104" s="12">
        <f t="shared" ref="I104:I129" si="39">SUM(H104/E104*100)</f>
        <v>82.568807339449506</v>
      </c>
      <c r="J104" s="12" t="e">
        <f t="shared" si="32"/>
        <v>#DIV/0!</v>
      </c>
    </row>
    <row r="105" spans="1:11" ht="18.600000000000001" customHeight="1">
      <c r="A105" s="82">
        <v>3295</v>
      </c>
      <c r="B105" s="83"/>
      <c r="C105" s="84"/>
      <c r="D105" s="85" t="s">
        <v>113</v>
      </c>
      <c r="E105" s="86"/>
      <c r="F105" s="86"/>
      <c r="G105" s="86"/>
      <c r="H105" s="86"/>
      <c r="I105" s="12" t="e">
        <f t="shared" si="39"/>
        <v>#DIV/0!</v>
      </c>
      <c r="J105" s="12" t="e">
        <f t="shared" si="32"/>
        <v>#DIV/0!</v>
      </c>
    </row>
    <row r="106" spans="1:11">
      <c r="A106" s="82">
        <v>3296</v>
      </c>
      <c r="B106" s="83"/>
      <c r="C106" s="84"/>
      <c r="D106" s="85" t="s">
        <v>114</v>
      </c>
      <c r="E106" s="86">
        <v>0</v>
      </c>
      <c r="F106" s="86"/>
      <c r="G106" s="86"/>
      <c r="H106" s="86"/>
      <c r="I106" s="12" t="e">
        <f t="shared" si="39"/>
        <v>#DIV/0!</v>
      </c>
      <c r="J106" s="12" t="e">
        <f t="shared" si="32"/>
        <v>#DIV/0!</v>
      </c>
    </row>
    <row r="107" spans="1:11" ht="27.6" customHeight="1">
      <c r="A107" s="82">
        <v>3299</v>
      </c>
      <c r="B107" s="83"/>
      <c r="C107" s="84"/>
      <c r="D107" s="85" t="s">
        <v>108</v>
      </c>
      <c r="E107" s="86">
        <v>0</v>
      </c>
      <c r="F107" s="86"/>
      <c r="G107" s="86"/>
      <c r="H107" s="86">
        <v>0</v>
      </c>
      <c r="I107" s="12" t="e">
        <f t="shared" si="39"/>
        <v>#DIV/0!</v>
      </c>
      <c r="J107" s="12" t="e">
        <f t="shared" si="32"/>
        <v>#DIV/0!</v>
      </c>
      <c r="K107" s="1"/>
    </row>
    <row r="108" spans="1:11" ht="14.45" customHeight="1">
      <c r="A108" s="52">
        <v>34</v>
      </c>
      <c r="B108" s="53"/>
      <c r="C108" s="54"/>
      <c r="D108" s="28" t="s">
        <v>231</v>
      </c>
      <c r="E108" s="29">
        <f>SUM(E109)</f>
        <v>582</v>
      </c>
      <c r="F108" s="29">
        <f>SUM(F109)</f>
        <v>699</v>
      </c>
      <c r="G108" s="29">
        <f t="shared" ref="G108:H108" si="40">SUM(G109)</f>
        <v>0</v>
      </c>
      <c r="H108" s="29">
        <f t="shared" si="40"/>
        <v>544.30999999999995</v>
      </c>
      <c r="I108" s="75">
        <f t="shared" si="39"/>
        <v>93.524054982817901</v>
      </c>
      <c r="J108" s="75" t="e">
        <f t="shared" si="32"/>
        <v>#DIV/0!</v>
      </c>
    </row>
    <row r="109" spans="1:11" ht="26.45" customHeight="1">
      <c r="A109" s="87">
        <v>343</v>
      </c>
      <c r="B109" s="88"/>
      <c r="C109" s="89"/>
      <c r="D109" s="32" t="s">
        <v>116</v>
      </c>
      <c r="E109" s="33">
        <v>582</v>
      </c>
      <c r="F109" s="33">
        <v>699</v>
      </c>
      <c r="G109" s="33">
        <f t="shared" ref="G109:H109" si="41">SUM(G110:G111)</f>
        <v>0</v>
      </c>
      <c r="H109" s="33">
        <f t="shared" si="41"/>
        <v>544.30999999999995</v>
      </c>
      <c r="I109" s="76">
        <f t="shared" si="39"/>
        <v>93.524054982817901</v>
      </c>
      <c r="J109" s="76" t="e">
        <f t="shared" si="32"/>
        <v>#DIV/0!</v>
      </c>
    </row>
    <row r="110" spans="1:11" ht="30.6" customHeight="1">
      <c r="A110" s="90">
        <v>3431</v>
      </c>
      <c r="B110" s="91"/>
      <c r="C110" s="92"/>
      <c r="D110" s="36" t="s">
        <v>117</v>
      </c>
      <c r="E110" s="37">
        <v>566</v>
      </c>
      <c r="F110" s="37">
        <v>0</v>
      </c>
      <c r="G110" s="37"/>
      <c r="H110" s="37">
        <v>515.94000000000005</v>
      </c>
      <c r="I110" s="12">
        <f t="shared" si="39"/>
        <v>91.155477031802107</v>
      </c>
      <c r="J110" s="12" t="e">
        <f t="shared" si="32"/>
        <v>#DIV/0!</v>
      </c>
    </row>
    <row r="111" spans="1:11" ht="31.9" customHeight="1">
      <c r="A111" s="90">
        <v>3433</v>
      </c>
      <c r="B111" s="91"/>
      <c r="C111" s="92"/>
      <c r="D111" s="36" t="s">
        <v>119</v>
      </c>
      <c r="E111" s="37">
        <v>15</v>
      </c>
      <c r="F111" s="37"/>
      <c r="G111" s="37"/>
      <c r="H111" s="37">
        <v>28.37</v>
      </c>
      <c r="I111" s="12">
        <f t="shared" si="39"/>
        <v>189.13333333333301</v>
      </c>
      <c r="J111" s="12" t="e">
        <f t="shared" si="32"/>
        <v>#DIV/0!</v>
      </c>
    </row>
    <row r="112" spans="1:11" ht="31.9" customHeight="1">
      <c r="A112" s="400" t="s">
        <v>234</v>
      </c>
      <c r="B112" s="401"/>
      <c r="C112" s="402"/>
      <c r="D112" s="50" t="s">
        <v>235</v>
      </c>
      <c r="E112" s="23">
        <f>SUM(E113+E141)</f>
        <v>276602</v>
      </c>
      <c r="F112" s="23">
        <f t="shared" ref="F112:H112" si="42">SUM(F113+F141)</f>
        <v>549000</v>
      </c>
      <c r="G112" s="23">
        <f t="shared" si="42"/>
        <v>0</v>
      </c>
      <c r="H112" s="23">
        <f t="shared" si="42"/>
        <v>299718.84999999998</v>
      </c>
      <c r="I112" s="73">
        <f t="shared" si="39"/>
        <v>108.35744137786401</v>
      </c>
      <c r="J112" s="73" t="e">
        <f t="shared" si="32"/>
        <v>#DIV/0!</v>
      </c>
    </row>
    <row r="113" spans="1:10" ht="18.600000000000001" customHeight="1">
      <c r="A113" s="403">
        <v>3</v>
      </c>
      <c r="B113" s="404"/>
      <c r="C113" s="405"/>
      <c r="D113" s="24" t="s">
        <v>74</v>
      </c>
      <c r="E113" s="25">
        <v>276602</v>
      </c>
      <c r="F113" s="25">
        <f t="shared" ref="F113:G113" si="43">SUM(F114+F123+F138)</f>
        <v>549000</v>
      </c>
      <c r="G113" s="25">
        <f t="shared" si="43"/>
        <v>0</v>
      </c>
      <c r="H113" s="25">
        <f>SUM(H114+H123+H137)</f>
        <v>299718.84999999998</v>
      </c>
      <c r="I113" s="74">
        <f t="shared" si="39"/>
        <v>108.35744137786401</v>
      </c>
      <c r="J113" s="74" t="e">
        <f t="shared" si="32"/>
        <v>#DIV/0!</v>
      </c>
    </row>
    <row r="114" spans="1:10" ht="18.600000000000001" customHeight="1">
      <c r="A114" s="394">
        <v>31</v>
      </c>
      <c r="B114" s="395"/>
      <c r="C114" s="396"/>
      <c r="D114" s="28" t="s">
        <v>75</v>
      </c>
      <c r="E114" s="29">
        <f>SUM(E115+E119+E121)</f>
        <v>255055</v>
      </c>
      <c r="F114" s="29">
        <f t="shared" ref="F114:H114" si="44">SUM(F115+F119+F121)</f>
        <v>549000</v>
      </c>
      <c r="G114" s="29">
        <f t="shared" si="44"/>
        <v>0</v>
      </c>
      <c r="H114" s="29">
        <f t="shared" si="44"/>
        <v>282445.44</v>
      </c>
      <c r="I114" s="75">
        <f t="shared" si="39"/>
        <v>110.739032757641</v>
      </c>
      <c r="J114" s="75" t="e">
        <f t="shared" si="32"/>
        <v>#DIV/0!</v>
      </c>
    </row>
    <row r="115" spans="1:10" ht="18.600000000000001" customHeight="1">
      <c r="A115" s="30">
        <v>311</v>
      </c>
      <c r="B115" s="31"/>
      <c r="C115" s="32"/>
      <c r="D115" s="32" t="s">
        <v>210</v>
      </c>
      <c r="E115" s="33">
        <v>209745</v>
      </c>
      <c r="F115" s="33">
        <v>449000</v>
      </c>
      <c r="G115" s="33">
        <f t="shared" ref="G115:H115" si="45">SUM(G116:G118)</f>
        <v>0</v>
      </c>
      <c r="H115" s="33">
        <f t="shared" si="45"/>
        <v>234386.7</v>
      </c>
      <c r="I115" s="76">
        <f t="shared" si="39"/>
        <v>111.74840878209299</v>
      </c>
      <c r="J115" s="76" t="e">
        <f t="shared" si="32"/>
        <v>#DIV/0!</v>
      </c>
    </row>
    <row r="116" spans="1:10" ht="18.600000000000001" customHeight="1">
      <c r="A116" s="34">
        <v>3111</v>
      </c>
      <c r="B116" s="35"/>
      <c r="C116" s="36"/>
      <c r="D116" s="36" t="s">
        <v>77</v>
      </c>
      <c r="E116" s="37">
        <v>209745</v>
      </c>
      <c r="F116" s="37">
        <v>0</v>
      </c>
      <c r="G116" s="37"/>
      <c r="H116" s="37">
        <v>234386.7</v>
      </c>
      <c r="I116" s="12">
        <f t="shared" si="39"/>
        <v>111.74840878209299</v>
      </c>
      <c r="J116" s="12" t="e">
        <f t="shared" si="32"/>
        <v>#DIV/0!</v>
      </c>
    </row>
    <row r="117" spans="1:10" ht="18.600000000000001" customHeight="1">
      <c r="A117" s="34">
        <v>3112</v>
      </c>
      <c r="B117" s="35"/>
      <c r="C117" s="36"/>
      <c r="D117" s="36" t="s">
        <v>78</v>
      </c>
      <c r="E117" s="37">
        <v>0</v>
      </c>
      <c r="F117" s="37"/>
      <c r="G117" s="37"/>
      <c r="H117" s="37"/>
      <c r="I117" s="12" t="e">
        <f t="shared" si="39"/>
        <v>#DIV/0!</v>
      </c>
      <c r="J117" s="12" t="e">
        <f t="shared" si="32"/>
        <v>#DIV/0!</v>
      </c>
    </row>
    <row r="118" spans="1:10" ht="18.600000000000001" customHeight="1">
      <c r="A118" s="34">
        <v>3113</v>
      </c>
      <c r="B118" s="35"/>
      <c r="C118" s="36"/>
      <c r="D118" s="36" t="s">
        <v>79</v>
      </c>
      <c r="E118" s="37">
        <v>0</v>
      </c>
      <c r="F118" s="37"/>
      <c r="G118" s="37"/>
      <c r="H118" s="37"/>
      <c r="I118" s="12" t="e">
        <f t="shared" si="39"/>
        <v>#DIV/0!</v>
      </c>
      <c r="J118" s="12" t="e">
        <f t="shared" si="32"/>
        <v>#DIV/0!</v>
      </c>
    </row>
    <row r="119" spans="1:10" ht="18.600000000000001" customHeight="1">
      <c r="A119" s="30">
        <v>312</v>
      </c>
      <c r="B119" s="31"/>
      <c r="C119" s="32"/>
      <c r="D119" s="32" t="s">
        <v>80</v>
      </c>
      <c r="E119" s="33">
        <f>SUM(E120)</f>
        <v>10702</v>
      </c>
      <c r="F119" s="33">
        <v>20000</v>
      </c>
      <c r="G119" s="33">
        <f t="shared" ref="G119:H119" si="46">SUM(G120)</f>
        <v>0</v>
      </c>
      <c r="H119" s="33">
        <f t="shared" si="46"/>
        <v>9200</v>
      </c>
      <c r="I119" s="76">
        <f t="shared" si="39"/>
        <v>85.965240142029501</v>
      </c>
      <c r="J119" s="76" t="e">
        <f t="shared" si="32"/>
        <v>#DIV/0!</v>
      </c>
    </row>
    <row r="120" spans="1:10" ht="18.600000000000001" customHeight="1">
      <c r="A120" s="34">
        <v>3121</v>
      </c>
      <c r="B120" s="35"/>
      <c r="C120" s="36"/>
      <c r="D120" s="36" t="s">
        <v>80</v>
      </c>
      <c r="E120" s="37">
        <v>10702</v>
      </c>
      <c r="F120" s="37">
        <v>0</v>
      </c>
      <c r="G120" s="37"/>
      <c r="H120" s="37">
        <v>9200</v>
      </c>
      <c r="I120" s="12">
        <f t="shared" si="39"/>
        <v>85.965240142029501</v>
      </c>
      <c r="J120" s="12" t="e">
        <f t="shared" si="32"/>
        <v>#DIV/0!</v>
      </c>
    </row>
    <row r="121" spans="1:10" ht="18.600000000000001" customHeight="1">
      <c r="A121" s="30">
        <v>313</v>
      </c>
      <c r="B121" s="31"/>
      <c r="C121" s="32"/>
      <c r="D121" s="32" t="s">
        <v>81</v>
      </c>
      <c r="E121" s="33">
        <v>34608</v>
      </c>
      <c r="F121" s="33">
        <v>80000</v>
      </c>
      <c r="G121" s="33">
        <f t="shared" ref="G121:H121" si="47">SUM(G122)</f>
        <v>0</v>
      </c>
      <c r="H121" s="33">
        <f t="shared" si="47"/>
        <v>38858.74</v>
      </c>
      <c r="I121" s="76">
        <f t="shared" si="39"/>
        <v>112.28253582986601</v>
      </c>
      <c r="J121" s="76" t="e">
        <f t="shared" si="32"/>
        <v>#DIV/0!</v>
      </c>
    </row>
    <row r="122" spans="1:10" ht="29.45" customHeight="1">
      <c r="A122" s="34">
        <v>3132</v>
      </c>
      <c r="B122" s="35"/>
      <c r="C122" s="36"/>
      <c r="D122" s="36" t="s">
        <v>211</v>
      </c>
      <c r="E122" s="37">
        <v>34608</v>
      </c>
      <c r="F122" s="37">
        <v>0</v>
      </c>
      <c r="G122" s="37"/>
      <c r="H122" s="37">
        <v>38858.74</v>
      </c>
      <c r="I122" s="12">
        <f t="shared" si="39"/>
        <v>112.28253582986601</v>
      </c>
      <c r="J122" s="12" t="e">
        <f t="shared" si="32"/>
        <v>#DIV/0!</v>
      </c>
    </row>
    <row r="123" spans="1:10" ht="18.600000000000001" customHeight="1">
      <c r="A123" s="394">
        <v>32</v>
      </c>
      <c r="B123" s="395"/>
      <c r="C123" s="396"/>
      <c r="D123" s="28" t="s">
        <v>84</v>
      </c>
      <c r="E123" s="29">
        <f>SUM(E124+E128+E132+E134+E139)</f>
        <v>21547.64</v>
      </c>
      <c r="F123" s="29">
        <f>SUM(F124+F128+F132+F134+F139+F136+F137)</f>
        <v>0</v>
      </c>
      <c r="G123" s="29">
        <f>SUM(G124+G128+G132+G134+G139)</f>
        <v>0</v>
      </c>
      <c r="H123" s="29">
        <f>SUM(H124+H128+H132+H133)</f>
        <v>17260.310000000001</v>
      </c>
      <c r="I123" s="75">
        <f t="shared" si="39"/>
        <v>80.103018242369004</v>
      </c>
      <c r="J123" s="75" t="e">
        <f t="shared" si="32"/>
        <v>#DIV/0!</v>
      </c>
    </row>
    <row r="124" spans="1:10" ht="21.6" customHeight="1">
      <c r="A124" s="30">
        <v>321</v>
      </c>
      <c r="B124" s="31"/>
      <c r="C124" s="32"/>
      <c r="D124" s="32" t="s">
        <v>85</v>
      </c>
      <c r="E124" s="29">
        <v>5911</v>
      </c>
      <c r="F124" s="33">
        <f>SUM(F125:F127)</f>
        <v>0</v>
      </c>
      <c r="G124" s="33">
        <f t="shared" ref="G124" si="48">SUM(G125:G127)</f>
        <v>0</v>
      </c>
      <c r="H124" s="33">
        <f>SUM(H125:H127)</f>
        <v>5295.98</v>
      </c>
      <c r="I124" s="76">
        <f t="shared" si="39"/>
        <v>89.595330739299598</v>
      </c>
      <c r="J124" s="76" t="e">
        <f t="shared" si="32"/>
        <v>#DIV/0!</v>
      </c>
    </row>
    <row r="125" spans="1:10" ht="21" customHeight="1">
      <c r="A125" s="34">
        <v>3211</v>
      </c>
      <c r="B125" s="35"/>
      <c r="C125" s="36"/>
      <c r="D125" s="36" t="s">
        <v>86</v>
      </c>
      <c r="E125" s="29">
        <v>5911</v>
      </c>
      <c r="F125" s="37"/>
      <c r="G125" s="37"/>
      <c r="H125" s="37">
        <v>74.2</v>
      </c>
      <c r="I125" s="12">
        <f t="shared" si="39"/>
        <v>1.2552867535104</v>
      </c>
      <c r="J125" s="12" t="e">
        <f t="shared" si="32"/>
        <v>#DIV/0!</v>
      </c>
    </row>
    <row r="126" spans="1:10" ht="24.6" customHeight="1">
      <c r="A126" s="34">
        <v>3212</v>
      </c>
      <c r="B126" s="35"/>
      <c r="C126" s="36"/>
      <c r="D126" s="36" t="s">
        <v>212</v>
      </c>
      <c r="E126" s="29">
        <v>0</v>
      </c>
      <c r="F126" s="37">
        <v>0</v>
      </c>
      <c r="G126" s="37"/>
      <c r="H126" s="37">
        <v>5221.78</v>
      </c>
      <c r="I126" s="12" t="e">
        <f t="shared" si="39"/>
        <v>#DIV/0!</v>
      </c>
      <c r="J126" s="12" t="e">
        <f t="shared" si="32"/>
        <v>#DIV/0!</v>
      </c>
    </row>
    <row r="127" spans="1:10" ht="21" customHeight="1">
      <c r="A127" s="34">
        <v>3213</v>
      </c>
      <c r="B127" s="93"/>
      <c r="C127" s="94"/>
      <c r="D127" s="69" t="s">
        <v>236</v>
      </c>
      <c r="E127" s="29">
        <v>0</v>
      </c>
      <c r="F127" s="37"/>
      <c r="G127" s="37"/>
      <c r="H127" s="37"/>
      <c r="I127" s="12" t="e">
        <f t="shared" si="39"/>
        <v>#DIV/0!</v>
      </c>
      <c r="J127" s="12" t="e">
        <f t="shared" si="32"/>
        <v>#DIV/0!</v>
      </c>
    </row>
    <row r="128" spans="1:10" ht="19.899999999999999" customHeight="1">
      <c r="A128" s="30">
        <v>322</v>
      </c>
      <c r="B128" s="95"/>
      <c r="C128" s="96"/>
      <c r="D128" s="97" t="s">
        <v>90</v>
      </c>
      <c r="E128" s="29">
        <f>SUM(E129:E131)</f>
        <v>15254.28</v>
      </c>
      <c r="F128" s="29">
        <f>SUM(F129:F131)</f>
        <v>0</v>
      </c>
      <c r="G128" s="29">
        <f>SUM(G129:G131)</f>
        <v>0</v>
      </c>
      <c r="H128" s="29">
        <f>SUM(H129:H131)</f>
        <v>11177.89</v>
      </c>
      <c r="I128" s="76">
        <f t="shared" si="39"/>
        <v>73.277073713082501</v>
      </c>
      <c r="J128" s="76" t="e">
        <f t="shared" si="32"/>
        <v>#DIV/0!</v>
      </c>
    </row>
    <row r="129" spans="1:10" ht="26.45" customHeight="1">
      <c r="A129" s="34">
        <v>3221</v>
      </c>
      <c r="B129" s="93"/>
      <c r="C129" s="94"/>
      <c r="D129" s="69" t="s">
        <v>224</v>
      </c>
      <c r="E129" s="29">
        <v>15254.28</v>
      </c>
      <c r="F129" s="37">
        <v>0</v>
      </c>
      <c r="G129" s="37"/>
      <c r="H129" s="37">
        <v>104.3</v>
      </c>
      <c r="I129" s="12">
        <f t="shared" si="39"/>
        <v>0.683742529965361</v>
      </c>
      <c r="J129" s="12" t="e">
        <f t="shared" si="32"/>
        <v>#DIV/0!</v>
      </c>
    </row>
    <row r="130" spans="1:10" ht="26.45" customHeight="1">
      <c r="A130" s="34">
        <v>3223</v>
      </c>
      <c r="B130" s="93"/>
      <c r="C130" s="94"/>
      <c r="D130" s="69" t="s">
        <v>93</v>
      </c>
      <c r="E130" s="29"/>
      <c r="F130" s="37"/>
      <c r="G130" s="37"/>
      <c r="H130" s="37">
        <v>397.68</v>
      </c>
      <c r="I130" s="12"/>
      <c r="J130" s="12"/>
    </row>
    <row r="131" spans="1:10" ht="19.149999999999999" customHeight="1">
      <c r="A131" s="34">
        <v>3222</v>
      </c>
      <c r="B131" s="93"/>
      <c r="C131" s="94"/>
      <c r="D131" s="69" t="s">
        <v>92</v>
      </c>
      <c r="E131" s="29">
        <v>0</v>
      </c>
      <c r="F131" s="37"/>
      <c r="G131" s="37"/>
      <c r="H131" s="37">
        <v>10675.91</v>
      </c>
      <c r="I131" s="12" t="e">
        <f>SUM(H131/E131*100)</f>
        <v>#DIV/0!</v>
      </c>
      <c r="J131" s="12" t="e">
        <f>SUM(H131/G131*100)</f>
        <v>#DIV/0!</v>
      </c>
    </row>
    <row r="132" spans="1:10" ht="19.149999999999999" customHeight="1">
      <c r="A132" s="30">
        <v>323</v>
      </c>
      <c r="B132" s="63"/>
      <c r="C132" s="64"/>
      <c r="D132" s="98" t="s">
        <v>97</v>
      </c>
      <c r="E132" s="29">
        <v>382.36</v>
      </c>
      <c r="F132" s="29">
        <f t="shared" ref="F132:G132" si="49">SUM(F133)</f>
        <v>0</v>
      </c>
      <c r="G132" s="29">
        <f t="shared" si="49"/>
        <v>0</v>
      </c>
      <c r="H132" s="29">
        <v>786.44</v>
      </c>
      <c r="I132" s="76">
        <f>SUM(H132/E132*100)</f>
        <v>205.680510513652</v>
      </c>
      <c r="J132" s="76" t="e">
        <f>SUM(H132/G132*100)</f>
        <v>#DIV/0!</v>
      </c>
    </row>
    <row r="133" spans="1:10" ht="20.45" customHeight="1">
      <c r="A133" s="34">
        <v>329</v>
      </c>
      <c r="B133" s="93"/>
      <c r="C133" s="94"/>
      <c r="D133" s="69" t="s">
        <v>106</v>
      </c>
      <c r="E133" s="29">
        <v>0</v>
      </c>
      <c r="F133" s="37">
        <v>0</v>
      </c>
      <c r="G133" s="37"/>
      <c r="H133" s="37"/>
      <c r="I133" s="12" t="e">
        <f>SUM(H133/E133*100)</f>
        <v>#DIV/0!</v>
      </c>
      <c r="J133" s="12" t="e">
        <f>SUM(H133/G133*100)</f>
        <v>#DIV/0!</v>
      </c>
    </row>
    <row r="134" spans="1:10" ht="26.45" customHeight="1">
      <c r="A134" s="26">
        <v>324</v>
      </c>
      <c r="B134" s="53"/>
      <c r="C134" s="54"/>
      <c r="D134" s="55" t="s">
        <v>107</v>
      </c>
      <c r="E134" s="29">
        <f>SUM(E135)</f>
        <v>0</v>
      </c>
      <c r="F134" s="29">
        <f t="shared" ref="F134:H134" si="50">SUM(F135)</f>
        <v>0</v>
      </c>
      <c r="G134" s="29">
        <f t="shared" si="50"/>
        <v>0</v>
      </c>
      <c r="H134" s="29">
        <f t="shared" si="50"/>
        <v>0</v>
      </c>
      <c r="I134" s="75" t="e">
        <f>SUM(H134/E134*100)</f>
        <v>#DIV/0!</v>
      </c>
      <c r="J134" s="75" t="e">
        <f>SUM(H134/G134*100)</f>
        <v>#DIV/0!</v>
      </c>
    </row>
    <row r="135" spans="1:10" ht="26.45" customHeight="1">
      <c r="A135" s="34">
        <v>3241</v>
      </c>
      <c r="B135" s="93"/>
      <c r="C135" s="94"/>
      <c r="D135" s="69" t="s">
        <v>107</v>
      </c>
      <c r="E135" s="29">
        <v>0</v>
      </c>
      <c r="F135" s="37">
        <v>0</v>
      </c>
      <c r="G135" s="37"/>
      <c r="H135" s="37">
        <v>0</v>
      </c>
      <c r="I135" s="12" t="e">
        <f>SUM(H135/E135*100)</f>
        <v>#DIV/0!</v>
      </c>
      <c r="J135" s="12" t="e">
        <f>SUM(H135/G135*100)</f>
        <v>#DIV/0!</v>
      </c>
    </row>
    <row r="136" spans="1:10" ht="26.45" customHeight="1">
      <c r="A136" s="99">
        <v>329</v>
      </c>
      <c r="B136" s="60"/>
      <c r="C136" s="61"/>
      <c r="D136" s="69" t="s">
        <v>108</v>
      </c>
      <c r="E136" s="29">
        <v>0</v>
      </c>
      <c r="F136" s="37">
        <v>0</v>
      </c>
      <c r="G136" s="37"/>
      <c r="H136" s="37">
        <v>0</v>
      </c>
      <c r="I136" s="12"/>
      <c r="J136" s="12"/>
    </row>
    <row r="137" spans="1:10" ht="26.45" customHeight="1">
      <c r="A137" s="100">
        <v>343</v>
      </c>
      <c r="B137" s="60"/>
      <c r="C137" s="61"/>
      <c r="D137" s="69" t="s">
        <v>116</v>
      </c>
      <c r="E137" s="29">
        <v>0</v>
      </c>
      <c r="F137" s="37">
        <v>0</v>
      </c>
      <c r="G137" s="37"/>
      <c r="H137" s="37">
        <v>13.1</v>
      </c>
      <c r="I137" s="12"/>
      <c r="J137" s="12"/>
    </row>
    <row r="138" spans="1:10" ht="39" customHeight="1">
      <c r="A138" s="101">
        <v>37</v>
      </c>
      <c r="B138" s="102"/>
      <c r="C138" s="103"/>
      <c r="D138" s="24" t="s">
        <v>121</v>
      </c>
      <c r="E138" s="25">
        <f>SUM(E139)</f>
        <v>0</v>
      </c>
      <c r="F138" s="25">
        <f t="shared" ref="F138:H139" si="51">SUM(F139)</f>
        <v>0</v>
      </c>
      <c r="G138" s="25">
        <f t="shared" si="51"/>
        <v>0</v>
      </c>
      <c r="H138" s="25">
        <f t="shared" si="51"/>
        <v>0</v>
      </c>
      <c r="I138" s="74" t="e">
        <f t="shared" ref="I138:I144" si="52">SUM(H138/E138*100)</f>
        <v>#DIV/0!</v>
      </c>
      <c r="J138" s="74" t="e">
        <f t="shared" ref="J138:J144" si="53">SUM(H138/G138*100)</f>
        <v>#DIV/0!</v>
      </c>
    </row>
    <row r="139" spans="1:10" ht="25.5">
      <c r="A139" s="26">
        <v>372</v>
      </c>
      <c r="B139" s="53"/>
      <c r="C139" s="54"/>
      <c r="D139" s="28" t="s">
        <v>237</v>
      </c>
      <c r="E139" s="29">
        <f>SUM(E140)</f>
        <v>0</v>
      </c>
      <c r="F139" s="29">
        <f t="shared" si="51"/>
        <v>0</v>
      </c>
      <c r="G139" s="29">
        <f t="shared" si="51"/>
        <v>0</v>
      </c>
      <c r="H139" s="29">
        <f t="shared" si="51"/>
        <v>0</v>
      </c>
      <c r="I139" s="75" t="e">
        <f t="shared" si="52"/>
        <v>#DIV/0!</v>
      </c>
      <c r="J139" s="75" t="e">
        <f t="shared" si="53"/>
        <v>#DIV/0!</v>
      </c>
    </row>
    <row r="140" spans="1:10" ht="25.5">
      <c r="A140" s="104">
        <v>3722</v>
      </c>
      <c r="B140" s="91"/>
      <c r="C140" s="92"/>
      <c r="D140" s="36" t="s">
        <v>123</v>
      </c>
      <c r="E140" s="37"/>
      <c r="F140" s="37">
        <v>0</v>
      </c>
      <c r="G140" s="37"/>
      <c r="H140" s="37"/>
      <c r="I140" s="12" t="e">
        <f t="shared" si="52"/>
        <v>#DIV/0!</v>
      </c>
      <c r="J140" s="12" t="e">
        <f t="shared" si="53"/>
        <v>#DIV/0!</v>
      </c>
    </row>
    <row r="141" spans="1:10" ht="25.5">
      <c r="A141" s="409">
        <v>4</v>
      </c>
      <c r="B141" s="410"/>
      <c r="C141" s="411"/>
      <c r="D141" s="107" t="s">
        <v>126</v>
      </c>
      <c r="E141" s="25">
        <f>SUM(E142+E146)</f>
        <v>0</v>
      </c>
      <c r="F141" s="25">
        <f t="shared" ref="F141:H141" si="54">SUM(F142+F146)</f>
        <v>0</v>
      </c>
      <c r="G141" s="25">
        <f t="shared" si="54"/>
        <v>0</v>
      </c>
      <c r="H141" s="25">
        <f t="shared" si="54"/>
        <v>0</v>
      </c>
      <c r="I141" s="74" t="e">
        <f t="shared" si="52"/>
        <v>#DIV/0!</v>
      </c>
      <c r="J141" s="74" t="e">
        <f t="shared" si="53"/>
        <v>#DIV/0!</v>
      </c>
    </row>
    <row r="142" spans="1:10" ht="25.5">
      <c r="A142" s="406">
        <v>42</v>
      </c>
      <c r="B142" s="407"/>
      <c r="C142" s="408"/>
      <c r="D142" s="108" t="s">
        <v>127</v>
      </c>
      <c r="E142" s="29">
        <f>SUM(E143+E146)</f>
        <v>0</v>
      </c>
      <c r="F142" s="29">
        <f t="shared" ref="F142:H142" si="55">SUM(F143+F146)</f>
        <v>0</v>
      </c>
      <c r="G142" s="29">
        <f t="shared" si="55"/>
        <v>0</v>
      </c>
      <c r="H142" s="29">
        <f t="shared" si="55"/>
        <v>0</v>
      </c>
      <c r="I142" s="75" t="e">
        <f t="shared" si="52"/>
        <v>#DIV/0!</v>
      </c>
      <c r="J142" s="75" t="e">
        <f t="shared" si="53"/>
        <v>#DIV/0!</v>
      </c>
    </row>
    <row r="143" spans="1:10">
      <c r="A143" s="87">
        <v>422</v>
      </c>
      <c r="B143" s="88"/>
      <c r="C143" s="89"/>
      <c r="D143" s="109" t="s">
        <v>238</v>
      </c>
      <c r="E143" s="33">
        <f>SUM(E144+E145)</f>
        <v>0</v>
      </c>
      <c r="F143" s="33">
        <f t="shared" ref="F143:H143" si="56">SUM(F144)</f>
        <v>0</v>
      </c>
      <c r="G143" s="33">
        <f t="shared" si="56"/>
        <v>0</v>
      </c>
      <c r="H143" s="33">
        <f t="shared" si="56"/>
        <v>0</v>
      </c>
      <c r="I143" s="76" t="e">
        <f t="shared" si="52"/>
        <v>#DIV/0!</v>
      </c>
      <c r="J143" s="76" t="e">
        <f t="shared" si="53"/>
        <v>#DIV/0!</v>
      </c>
    </row>
    <row r="144" spans="1:10">
      <c r="A144" s="90">
        <v>4221</v>
      </c>
      <c r="B144" s="91"/>
      <c r="C144" s="92"/>
      <c r="D144" s="110" t="s">
        <v>129</v>
      </c>
      <c r="E144" s="37"/>
      <c r="F144" s="37"/>
      <c r="G144" s="37"/>
      <c r="H144" s="37">
        <v>0</v>
      </c>
      <c r="I144" s="12" t="e">
        <f t="shared" si="52"/>
        <v>#DIV/0!</v>
      </c>
      <c r="J144" s="12" t="e">
        <f t="shared" si="53"/>
        <v>#DIV/0!</v>
      </c>
    </row>
    <row r="145" spans="1:10">
      <c r="A145" s="90">
        <v>42262</v>
      </c>
      <c r="B145" s="91"/>
      <c r="C145" s="92"/>
      <c r="D145" s="110" t="s">
        <v>128</v>
      </c>
      <c r="E145" s="37">
        <v>0</v>
      </c>
      <c r="F145" s="37"/>
      <c r="G145" s="37"/>
      <c r="H145" s="37"/>
      <c r="I145" s="12"/>
      <c r="J145" s="12"/>
    </row>
    <row r="146" spans="1:10" ht="25.5">
      <c r="A146" s="87">
        <v>424</v>
      </c>
      <c r="B146" s="88"/>
      <c r="C146" s="89"/>
      <c r="D146" s="109" t="s">
        <v>135</v>
      </c>
      <c r="E146" s="33">
        <f>SUM(E147)</f>
        <v>0</v>
      </c>
      <c r="F146" s="33">
        <f t="shared" ref="F146:H146" si="57">SUM(F147)</f>
        <v>0</v>
      </c>
      <c r="G146" s="33">
        <f t="shared" si="57"/>
        <v>0</v>
      </c>
      <c r="H146" s="33">
        <f t="shared" si="57"/>
        <v>0</v>
      </c>
      <c r="I146" s="76" t="e">
        <f t="shared" ref="I146:I175" si="58">SUM(H146/E146*100)</f>
        <v>#DIV/0!</v>
      </c>
      <c r="J146" s="76" t="e">
        <f t="shared" ref="J146:J211" si="59">SUM(H146/G146*100)</f>
        <v>#DIV/0!</v>
      </c>
    </row>
    <row r="147" spans="1:10">
      <c r="A147" s="90">
        <v>4241</v>
      </c>
      <c r="B147" s="91"/>
      <c r="C147" s="92"/>
      <c r="D147" s="110" t="s">
        <v>136</v>
      </c>
      <c r="E147" s="37"/>
      <c r="F147" s="37"/>
      <c r="G147" s="37"/>
      <c r="H147" s="37"/>
      <c r="I147" s="12" t="e">
        <f t="shared" si="58"/>
        <v>#DIV/0!</v>
      </c>
      <c r="J147" s="12" t="e">
        <f t="shared" si="59"/>
        <v>#DIV/0!</v>
      </c>
    </row>
    <row r="148" spans="1:10" ht="25.5" customHeight="1">
      <c r="A148" s="400" t="s">
        <v>239</v>
      </c>
      <c r="B148" s="401"/>
      <c r="C148" s="402"/>
      <c r="D148" s="50" t="s">
        <v>240</v>
      </c>
      <c r="E148" s="23">
        <f>SUM(E149+E160)</f>
        <v>0</v>
      </c>
      <c r="F148" s="23">
        <f t="shared" ref="F148:H148" si="60">SUM(F149+F160)</f>
        <v>0</v>
      </c>
      <c r="G148" s="23">
        <f t="shared" si="60"/>
        <v>0</v>
      </c>
      <c r="H148" s="23">
        <f t="shared" si="60"/>
        <v>0</v>
      </c>
      <c r="I148" s="73" t="e">
        <f t="shared" si="58"/>
        <v>#DIV/0!</v>
      </c>
      <c r="J148" s="73" t="e">
        <f t="shared" si="59"/>
        <v>#DIV/0!</v>
      </c>
    </row>
    <row r="149" spans="1:10">
      <c r="A149" s="51">
        <v>3</v>
      </c>
      <c r="B149" s="46"/>
      <c r="C149" s="47"/>
      <c r="D149" s="47" t="s">
        <v>74</v>
      </c>
      <c r="E149" s="25">
        <f>SUM(E150)</f>
        <v>0</v>
      </c>
      <c r="F149" s="25">
        <f t="shared" ref="F149:H149" si="61">SUM(F150)</f>
        <v>0</v>
      </c>
      <c r="G149" s="25">
        <f t="shared" si="61"/>
        <v>0</v>
      </c>
      <c r="H149" s="25">
        <f t="shared" si="61"/>
        <v>0</v>
      </c>
      <c r="I149" s="74" t="e">
        <f t="shared" si="58"/>
        <v>#DIV/0!</v>
      </c>
      <c r="J149" s="74" t="e">
        <f t="shared" si="59"/>
        <v>#DIV/0!</v>
      </c>
    </row>
    <row r="150" spans="1:10">
      <c r="A150" s="394">
        <v>32</v>
      </c>
      <c r="B150" s="395"/>
      <c r="C150" s="396"/>
      <c r="D150" s="28" t="s">
        <v>84</v>
      </c>
      <c r="E150" s="29">
        <f>SUM(E151+E155+E158)</f>
        <v>0</v>
      </c>
      <c r="F150" s="29">
        <v>0</v>
      </c>
      <c r="G150" s="29">
        <f t="shared" ref="G150:H150" si="62">SUM(G151+G155+G158)</f>
        <v>0</v>
      </c>
      <c r="H150" s="29">
        <f t="shared" si="62"/>
        <v>0</v>
      </c>
      <c r="I150" s="75" t="e">
        <f t="shared" si="58"/>
        <v>#DIV/0!</v>
      </c>
      <c r="J150" s="75" t="e">
        <f t="shared" si="59"/>
        <v>#DIV/0!</v>
      </c>
    </row>
    <row r="151" spans="1:10">
      <c r="A151" s="30">
        <v>321</v>
      </c>
      <c r="B151" s="31"/>
      <c r="C151" s="32"/>
      <c r="D151" s="32" t="s">
        <v>85</v>
      </c>
      <c r="E151" s="33">
        <f>SUM(E152:E154)</f>
        <v>0</v>
      </c>
      <c r="F151" s="33">
        <f t="shared" ref="F151:H151" si="63">SUM(F152:F154)</f>
        <v>0</v>
      </c>
      <c r="G151" s="33">
        <f t="shared" si="63"/>
        <v>0</v>
      </c>
      <c r="H151" s="33">
        <f t="shared" si="63"/>
        <v>0</v>
      </c>
      <c r="I151" s="76" t="e">
        <f t="shared" si="58"/>
        <v>#DIV/0!</v>
      </c>
      <c r="J151" s="76" t="e">
        <f t="shared" si="59"/>
        <v>#DIV/0!</v>
      </c>
    </row>
    <row r="152" spans="1:10">
      <c r="A152" s="34">
        <v>3211</v>
      </c>
      <c r="B152" s="35"/>
      <c r="C152" s="36"/>
      <c r="D152" s="36" t="s">
        <v>86</v>
      </c>
      <c r="E152" s="37"/>
      <c r="F152" s="37"/>
      <c r="G152" s="37"/>
      <c r="H152" s="37"/>
      <c r="I152" s="12" t="e">
        <f t="shared" si="58"/>
        <v>#DIV/0!</v>
      </c>
      <c r="J152" s="12" t="e">
        <f t="shared" si="59"/>
        <v>#DIV/0!</v>
      </c>
    </row>
    <row r="153" spans="1:10" ht="25.5">
      <c r="A153" s="34">
        <v>3212</v>
      </c>
      <c r="B153" s="35"/>
      <c r="C153" s="36"/>
      <c r="D153" s="36" t="s">
        <v>212</v>
      </c>
      <c r="E153" s="37"/>
      <c r="F153" s="37"/>
      <c r="G153" s="37"/>
      <c r="H153" s="37"/>
      <c r="I153" s="12" t="e">
        <f t="shared" si="58"/>
        <v>#DIV/0!</v>
      </c>
      <c r="J153" s="12" t="e">
        <f t="shared" si="59"/>
        <v>#DIV/0!</v>
      </c>
    </row>
    <row r="154" spans="1:10">
      <c r="A154" s="34">
        <v>3213</v>
      </c>
      <c r="B154" s="93"/>
      <c r="C154" s="94"/>
      <c r="D154" s="69" t="s">
        <v>236</v>
      </c>
      <c r="E154" s="37"/>
      <c r="F154" s="37"/>
      <c r="G154" s="37"/>
      <c r="H154" s="37"/>
      <c r="I154" s="12" t="e">
        <f t="shared" si="58"/>
        <v>#DIV/0!</v>
      </c>
      <c r="J154" s="12" t="e">
        <f t="shared" si="59"/>
        <v>#DIV/0!</v>
      </c>
    </row>
    <row r="155" spans="1:10">
      <c r="A155" s="30">
        <v>322</v>
      </c>
      <c r="B155" s="95"/>
      <c r="C155" s="96"/>
      <c r="D155" s="97" t="s">
        <v>90</v>
      </c>
      <c r="E155" s="111">
        <f>SUM(E156+E157)</f>
        <v>0</v>
      </c>
      <c r="F155" s="111">
        <f t="shared" ref="F155:H155" si="64">SUM(F156+F157)</f>
        <v>0</v>
      </c>
      <c r="G155" s="111">
        <f t="shared" si="64"/>
        <v>0</v>
      </c>
      <c r="H155" s="111">
        <f t="shared" si="64"/>
        <v>0</v>
      </c>
      <c r="I155" s="76" t="e">
        <f t="shared" si="58"/>
        <v>#DIV/0!</v>
      </c>
      <c r="J155" s="76" t="e">
        <f t="shared" si="59"/>
        <v>#DIV/0!</v>
      </c>
    </row>
    <row r="156" spans="1:10" ht="23.45" customHeight="1">
      <c r="A156" s="34">
        <v>3221</v>
      </c>
      <c r="B156" s="93"/>
      <c r="C156" s="94"/>
      <c r="D156" s="69" t="s">
        <v>224</v>
      </c>
      <c r="E156" s="37"/>
      <c r="F156" s="37"/>
      <c r="G156" s="37"/>
      <c r="H156" s="37"/>
      <c r="I156" s="12" t="e">
        <f t="shared" si="58"/>
        <v>#DIV/0!</v>
      </c>
      <c r="J156" s="12" t="e">
        <f t="shared" si="59"/>
        <v>#DIV/0!</v>
      </c>
    </row>
    <row r="157" spans="1:10">
      <c r="A157" s="34">
        <v>3222</v>
      </c>
      <c r="B157" s="93"/>
      <c r="C157" s="94"/>
      <c r="D157" s="69" t="s">
        <v>92</v>
      </c>
      <c r="E157" s="37"/>
      <c r="F157" s="37"/>
      <c r="G157" s="37"/>
      <c r="H157" s="37"/>
      <c r="I157" s="12" t="e">
        <f t="shared" si="58"/>
        <v>#DIV/0!</v>
      </c>
      <c r="J157" s="12" t="e">
        <f t="shared" si="59"/>
        <v>#DIV/0!</v>
      </c>
    </row>
    <row r="158" spans="1:10">
      <c r="A158" s="30">
        <v>323</v>
      </c>
      <c r="B158" s="63"/>
      <c r="C158" s="64"/>
      <c r="D158" s="98" t="s">
        <v>97</v>
      </c>
      <c r="E158" s="33">
        <f>SUM(E159)</f>
        <v>0</v>
      </c>
      <c r="F158" s="33">
        <v>0</v>
      </c>
      <c r="G158" s="33">
        <f t="shared" ref="G158:H158" si="65">SUM(G159)</f>
        <v>0</v>
      </c>
      <c r="H158" s="33">
        <f t="shared" si="65"/>
        <v>0</v>
      </c>
      <c r="I158" s="76" t="e">
        <f t="shared" si="58"/>
        <v>#DIV/0!</v>
      </c>
      <c r="J158" s="76" t="e">
        <f t="shared" si="59"/>
        <v>#DIV/0!</v>
      </c>
    </row>
    <row r="159" spans="1:10" ht="16.899999999999999" customHeight="1">
      <c r="A159" s="34">
        <v>3239</v>
      </c>
      <c r="B159" s="93"/>
      <c r="C159" s="94"/>
      <c r="D159" s="69" t="s">
        <v>106</v>
      </c>
      <c r="E159" s="37"/>
      <c r="F159" s="37"/>
      <c r="G159" s="37"/>
      <c r="H159" s="37"/>
      <c r="I159" s="12" t="e">
        <f t="shared" si="58"/>
        <v>#DIV/0!</v>
      </c>
      <c r="J159" s="12" t="e">
        <f t="shared" si="59"/>
        <v>#DIV/0!</v>
      </c>
    </row>
    <row r="160" spans="1:10" ht="24.6" customHeight="1">
      <c r="A160" s="409">
        <v>4</v>
      </c>
      <c r="B160" s="410"/>
      <c r="C160" s="411"/>
      <c r="D160" s="107" t="s">
        <v>126</v>
      </c>
      <c r="E160" s="25">
        <f>SUM(E161+E164)</f>
        <v>0</v>
      </c>
      <c r="F160" s="25">
        <f t="shared" ref="F160:H160" si="66">SUM(F161+F164)</f>
        <v>0</v>
      </c>
      <c r="G160" s="25">
        <f t="shared" si="66"/>
        <v>0</v>
      </c>
      <c r="H160" s="25">
        <f t="shared" si="66"/>
        <v>0</v>
      </c>
      <c r="I160" s="74" t="e">
        <f t="shared" si="58"/>
        <v>#DIV/0!</v>
      </c>
      <c r="J160" s="74" t="e">
        <f t="shared" si="59"/>
        <v>#DIV/0!</v>
      </c>
    </row>
    <row r="161" spans="1:10" ht="25.9" customHeight="1">
      <c r="A161" s="406">
        <v>42</v>
      </c>
      <c r="B161" s="407"/>
      <c r="C161" s="408"/>
      <c r="D161" s="108" t="s">
        <v>127</v>
      </c>
      <c r="E161" s="29">
        <f>SUM(E162+E164)</f>
        <v>0</v>
      </c>
      <c r="F161" s="29">
        <f t="shared" ref="F161:H161" si="67">SUM(F162+F164)</f>
        <v>0</v>
      </c>
      <c r="G161" s="29">
        <f t="shared" si="67"/>
        <v>0</v>
      </c>
      <c r="H161" s="29">
        <f t="shared" si="67"/>
        <v>0</v>
      </c>
      <c r="I161" s="75" t="e">
        <f t="shared" si="58"/>
        <v>#DIV/0!</v>
      </c>
      <c r="J161" s="75" t="e">
        <f t="shared" si="59"/>
        <v>#DIV/0!</v>
      </c>
    </row>
    <row r="162" spans="1:10" ht="16.899999999999999" customHeight="1">
      <c r="A162" s="87">
        <v>422</v>
      </c>
      <c r="B162" s="88"/>
      <c r="C162" s="89"/>
      <c r="D162" s="109" t="s">
        <v>238</v>
      </c>
      <c r="E162" s="33">
        <f>SUM(E163)</f>
        <v>0</v>
      </c>
      <c r="F162" s="33">
        <f t="shared" ref="F162:H162" si="68">SUM(F163)</f>
        <v>0</v>
      </c>
      <c r="G162" s="33">
        <f t="shared" si="68"/>
        <v>0</v>
      </c>
      <c r="H162" s="33">
        <f t="shared" si="68"/>
        <v>0</v>
      </c>
      <c r="I162" s="76" t="e">
        <f t="shared" si="58"/>
        <v>#DIV/0!</v>
      </c>
      <c r="J162" s="76" t="e">
        <f t="shared" si="59"/>
        <v>#DIV/0!</v>
      </c>
    </row>
    <row r="163" spans="1:10" ht="16.899999999999999" customHeight="1">
      <c r="A163" s="90">
        <v>4221</v>
      </c>
      <c r="B163" s="91"/>
      <c r="C163" s="92"/>
      <c r="D163" s="110" t="s">
        <v>129</v>
      </c>
      <c r="E163" s="37"/>
      <c r="F163" s="37"/>
      <c r="G163" s="37"/>
      <c r="H163" s="37"/>
      <c r="I163" s="12" t="e">
        <f t="shared" si="58"/>
        <v>#DIV/0!</v>
      </c>
      <c r="J163" s="12" t="e">
        <f t="shared" si="59"/>
        <v>#DIV/0!</v>
      </c>
    </row>
    <row r="164" spans="1:10" ht="26.45" customHeight="1">
      <c r="A164" s="87">
        <v>424</v>
      </c>
      <c r="B164" s="88"/>
      <c r="C164" s="89"/>
      <c r="D164" s="109" t="s">
        <v>135</v>
      </c>
      <c r="E164" s="33">
        <f>SUM(E165)</f>
        <v>0</v>
      </c>
      <c r="F164" s="33">
        <f t="shared" ref="F164:H164" si="69">SUM(F165)</f>
        <v>0</v>
      </c>
      <c r="G164" s="33">
        <f t="shared" si="69"/>
        <v>0</v>
      </c>
      <c r="H164" s="33">
        <f t="shared" si="69"/>
        <v>0</v>
      </c>
      <c r="I164" s="76" t="e">
        <f t="shared" si="58"/>
        <v>#DIV/0!</v>
      </c>
      <c r="J164" s="76" t="e">
        <f t="shared" si="59"/>
        <v>#DIV/0!</v>
      </c>
    </row>
    <row r="165" spans="1:10" ht="16.899999999999999" customHeight="1">
      <c r="A165" s="90">
        <v>4241</v>
      </c>
      <c r="B165" s="91"/>
      <c r="C165" s="92"/>
      <c r="D165" s="110" t="s">
        <v>136</v>
      </c>
      <c r="E165" s="37"/>
      <c r="F165" s="37"/>
      <c r="G165" s="37"/>
      <c r="H165" s="37"/>
      <c r="I165" s="12" t="e">
        <f t="shared" si="58"/>
        <v>#DIV/0!</v>
      </c>
      <c r="J165" s="12" t="e">
        <f t="shared" si="59"/>
        <v>#DIV/0!</v>
      </c>
    </row>
    <row r="166" spans="1:10" ht="25.5" customHeight="1">
      <c r="A166" s="412" t="s">
        <v>241</v>
      </c>
      <c r="B166" s="413"/>
      <c r="C166" s="414"/>
      <c r="D166" s="112" t="s">
        <v>242</v>
      </c>
      <c r="E166" s="49">
        <f t="shared" ref="E166:H170" si="70">SUM(E167)</f>
        <v>0</v>
      </c>
      <c r="F166" s="49">
        <f t="shared" si="70"/>
        <v>7800</v>
      </c>
      <c r="G166" s="49">
        <f t="shared" si="70"/>
        <v>0</v>
      </c>
      <c r="H166" s="49">
        <f t="shared" si="70"/>
        <v>0</v>
      </c>
      <c r="I166" s="72" t="e">
        <f t="shared" si="58"/>
        <v>#DIV/0!</v>
      </c>
      <c r="J166" s="72" t="e">
        <f t="shared" si="59"/>
        <v>#DIV/0!</v>
      </c>
    </row>
    <row r="167" spans="1:10" ht="15" customHeight="1">
      <c r="A167" s="415" t="s">
        <v>232</v>
      </c>
      <c r="B167" s="416"/>
      <c r="C167" s="417"/>
      <c r="D167" s="50" t="s">
        <v>233</v>
      </c>
      <c r="E167" s="23">
        <f t="shared" si="70"/>
        <v>0</v>
      </c>
      <c r="F167" s="23">
        <f t="shared" si="70"/>
        <v>7800</v>
      </c>
      <c r="G167" s="23">
        <f t="shared" si="70"/>
        <v>0</v>
      </c>
      <c r="H167" s="23">
        <f t="shared" si="70"/>
        <v>0</v>
      </c>
      <c r="I167" s="73" t="e">
        <f t="shared" si="58"/>
        <v>#DIV/0!</v>
      </c>
      <c r="J167" s="73" t="e">
        <f t="shared" si="59"/>
        <v>#DIV/0!</v>
      </c>
    </row>
    <row r="168" spans="1:10">
      <c r="A168" s="409">
        <v>3</v>
      </c>
      <c r="B168" s="410"/>
      <c r="C168" s="411"/>
      <c r="D168" s="24" t="s">
        <v>74</v>
      </c>
      <c r="E168" s="25">
        <f>SUM(E169)</f>
        <v>0</v>
      </c>
      <c r="F168" s="25">
        <f t="shared" si="70"/>
        <v>7800</v>
      </c>
      <c r="G168" s="25">
        <f t="shared" si="70"/>
        <v>0</v>
      </c>
      <c r="H168" s="25">
        <f t="shared" si="70"/>
        <v>0</v>
      </c>
      <c r="I168" s="74" t="e">
        <f t="shared" si="58"/>
        <v>#DIV/0!</v>
      </c>
      <c r="J168" s="74" t="e">
        <f t="shared" si="59"/>
        <v>#DIV/0!</v>
      </c>
    </row>
    <row r="169" spans="1:10">
      <c r="A169" s="52">
        <v>32</v>
      </c>
      <c r="B169" s="53"/>
      <c r="C169" s="54"/>
      <c r="D169" s="55" t="s">
        <v>84</v>
      </c>
      <c r="E169" s="29">
        <f>SUM(E170)</f>
        <v>0</v>
      </c>
      <c r="F169" s="29">
        <f t="shared" si="70"/>
        <v>7800</v>
      </c>
      <c r="G169" s="29">
        <f t="shared" si="70"/>
        <v>0</v>
      </c>
      <c r="H169" s="29">
        <f t="shared" si="70"/>
        <v>0</v>
      </c>
      <c r="I169" s="75" t="e">
        <f t="shared" si="58"/>
        <v>#DIV/0!</v>
      </c>
      <c r="J169" s="75" t="e">
        <f t="shared" si="59"/>
        <v>#DIV/0!</v>
      </c>
    </row>
    <row r="170" spans="1:10">
      <c r="A170" s="62">
        <v>323</v>
      </c>
      <c r="B170" s="63"/>
      <c r="C170" s="64"/>
      <c r="D170" s="98" t="s">
        <v>97</v>
      </c>
      <c r="E170" s="33">
        <f>SUM(E171)</f>
        <v>0</v>
      </c>
      <c r="F170" s="33">
        <v>7800</v>
      </c>
      <c r="G170" s="33">
        <f t="shared" si="70"/>
        <v>0</v>
      </c>
      <c r="H170" s="33">
        <f t="shared" si="70"/>
        <v>0</v>
      </c>
      <c r="I170" s="76" t="e">
        <f t="shared" si="58"/>
        <v>#DIV/0!</v>
      </c>
      <c r="J170" s="76" t="e">
        <f t="shared" si="59"/>
        <v>#DIV/0!</v>
      </c>
    </row>
    <row r="171" spans="1:10" ht="27.75" customHeight="1">
      <c r="A171" s="418">
        <v>3232</v>
      </c>
      <c r="B171" s="419"/>
      <c r="C171" s="420"/>
      <c r="D171" s="69" t="s">
        <v>99</v>
      </c>
      <c r="E171" s="37">
        <v>0</v>
      </c>
      <c r="F171" s="37"/>
      <c r="G171" s="37"/>
      <c r="H171" s="37"/>
      <c r="I171" s="12" t="e">
        <f t="shared" si="58"/>
        <v>#DIV/0!</v>
      </c>
      <c r="J171" s="12" t="e">
        <f t="shared" si="59"/>
        <v>#DIV/0!</v>
      </c>
    </row>
    <row r="172" spans="1:10" ht="25.5" customHeight="1">
      <c r="A172" s="412" t="s">
        <v>243</v>
      </c>
      <c r="B172" s="413"/>
      <c r="C172" s="414"/>
      <c r="D172" s="112" t="s">
        <v>244</v>
      </c>
      <c r="E172" s="49">
        <f>SUM(E173)</f>
        <v>0</v>
      </c>
      <c r="F172" s="49">
        <f>SUM(F173)</f>
        <v>16800</v>
      </c>
      <c r="G172" s="49">
        <f t="shared" ref="G172:H172" si="71">SUM(G173)</f>
        <v>0</v>
      </c>
      <c r="H172" s="49">
        <f t="shared" si="71"/>
        <v>0</v>
      </c>
      <c r="I172" s="72" t="e">
        <f t="shared" si="58"/>
        <v>#DIV/0!</v>
      </c>
      <c r="J172" s="72" t="e">
        <f t="shared" si="59"/>
        <v>#DIV/0!</v>
      </c>
    </row>
    <row r="173" spans="1:10" ht="15" customHeight="1">
      <c r="A173" s="421" t="s">
        <v>232</v>
      </c>
      <c r="B173" s="422"/>
      <c r="C173" s="423"/>
      <c r="D173" s="116" t="s">
        <v>233</v>
      </c>
      <c r="E173" s="23">
        <f t="shared" ref="E173:H173" si="72">SUM(E174)</f>
        <v>0</v>
      </c>
      <c r="F173" s="23">
        <f t="shared" si="72"/>
        <v>16800</v>
      </c>
      <c r="G173" s="23">
        <f t="shared" si="72"/>
        <v>0</v>
      </c>
      <c r="H173" s="23">
        <f t="shared" si="72"/>
        <v>0</v>
      </c>
      <c r="I173" s="73" t="e">
        <f t="shared" si="58"/>
        <v>#DIV/0!</v>
      </c>
      <c r="J173" s="73" t="e">
        <f t="shared" si="59"/>
        <v>#DIV/0!</v>
      </c>
    </row>
    <row r="174" spans="1:10" ht="25.5">
      <c r="A174" s="409">
        <v>4</v>
      </c>
      <c r="B174" s="410"/>
      <c r="C174" s="411"/>
      <c r="D174" s="107" t="s">
        <v>126</v>
      </c>
      <c r="E174" s="25">
        <f>SUM(E175)</f>
        <v>0</v>
      </c>
      <c r="F174" s="25">
        <f>SUM(F177+F176)</f>
        <v>16800</v>
      </c>
      <c r="G174" s="25">
        <f>SUM(G175+G177)</f>
        <v>0</v>
      </c>
      <c r="H174" s="25">
        <f>SUM(H175+H176)</f>
        <v>0</v>
      </c>
      <c r="I174" s="74" t="e">
        <f t="shared" si="58"/>
        <v>#DIV/0!</v>
      </c>
      <c r="J174" s="74" t="e">
        <f t="shared" si="59"/>
        <v>#DIV/0!</v>
      </c>
    </row>
    <row r="175" spans="1:10" ht="25.5">
      <c r="A175" s="406">
        <v>45</v>
      </c>
      <c r="B175" s="407"/>
      <c r="C175" s="408"/>
      <c r="D175" s="108" t="s">
        <v>245</v>
      </c>
      <c r="E175" s="29"/>
      <c r="F175" s="29">
        <f>SUM(F177)</f>
        <v>16800</v>
      </c>
      <c r="G175" s="29">
        <f>SUM(G177)</f>
        <v>0</v>
      </c>
      <c r="H175" s="29">
        <f>SUM(H177)</f>
        <v>0</v>
      </c>
      <c r="I175" s="75" t="e">
        <f t="shared" si="58"/>
        <v>#DIV/0!</v>
      </c>
      <c r="J175" s="75" t="e">
        <f t="shared" si="59"/>
        <v>#DIV/0!</v>
      </c>
    </row>
    <row r="176" spans="1:10">
      <c r="A176" s="52">
        <v>422</v>
      </c>
      <c r="B176" s="53"/>
      <c r="C176" s="54"/>
      <c r="D176" s="108" t="s">
        <v>238</v>
      </c>
      <c r="E176" s="29"/>
      <c r="F176" s="29"/>
      <c r="G176" s="29"/>
      <c r="H176" s="29"/>
      <c r="I176" s="75"/>
      <c r="J176" s="75"/>
    </row>
    <row r="177" spans="1:12" ht="25.5">
      <c r="A177" s="424">
        <v>451</v>
      </c>
      <c r="B177" s="425"/>
      <c r="C177" s="426"/>
      <c r="D177" s="109" t="s">
        <v>138</v>
      </c>
      <c r="E177" s="33"/>
      <c r="F177" s="33">
        <v>16800</v>
      </c>
      <c r="G177" s="33">
        <f t="shared" ref="G177:H177" si="73">SUM(G178)</f>
        <v>0</v>
      </c>
      <c r="H177" s="33">
        <f t="shared" si="73"/>
        <v>0</v>
      </c>
      <c r="I177" s="76" t="e">
        <f t="shared" ref="I177:I200" si="74">SUM(H177/E177*100)</f>
        <v>#DIV/0!</v>
      </c>
      <c r="J177" s="76" t="e">
        <f t="shared" si="59"/>
        <v>#DIV/0!</v>
      </c>
    </row>
    <row r="178" spans="1:12" ht="25.5">
      <c r="A178" s="115">
        <v>4511</v>
      </c>
      <c r="B178" s="93"/>
      <c r="C178" s="94"/>
      <c r="D178" s="109" t="s">
        <v>138</v>
      </c>
      <c r="E178" s="37"/>
      <c r="F178" s="37">
        <v>0</v>
      </c>
      <c r="G178" s="37"/>
      <c r="H178" s="37">
        <v>0</v>
      </c>
      <c r="I178" s="12" t="e">
        <f t="shared" si="74"/>
        <v>#DIV/0!</v>
      </c>
      <c r="J178" s="12" t="e">
        <f t="shared" si="59"/>
        <v>#DIV/0!</v>
      </c>
    </row>
    <row r="179" spans="1:12" ht="25.5" customHeight="1">
      <c r="A179" s="427" t="s">
        <v>246</v>
      </c>
      <c r="B179" s="428"/>
      <c r="C179" s="429"/>
      <c r="D179" s="117" t="s">
        <v>247</v>
      </c>
      <c r="E179" s="48">
        <f>SUM(E180+E186+E195+E202+E212+E223+E264+E297+E303+E309+E337)</f>
        <v>1064</v>
      </c>
      <c r="F179" s="48">
        <f t="shared" ref="F179:H179" si="75">SUM(F180+F186+F195+F202+F212+F223+F264+F297+F303+F309+F337)</f>
        <v>39048</v>
      </c>
      <c r="G179" s="48" t="e">
        <f t="shared" si="75"/>
        <v>#REF!</v>
      </c>
      <c r="H179" s="48">
        <f t="shared" si="75"/>
        <v>1138</v>
      </c>
      <c r="I179" s="71">
        <f t="shared" si="74"/>
        <v>106.954887218045</v>
      </c>
      <c r="J179" s="70" t="e">
        <f t="shared" si="59"/>
        <v>#REF!</v>
      </c>
    </row>
    <row r="180" spans="1:12" ht="25.5" customHeight="1">
      <c r="A180" s="412" t="s">
        <v>248</v>
      </c>
      <c r="B180" s="413"/>
      <c r="C180" s="414"/>
      <c r="D180" s="118" t="s">
        <v>249</v>
      </c>
      <c r="E180" s="49">
        <f t="shared" ref="E180:H183" si="76">SUM(E181)</f>
        <v>0</v>
      </c>
      <c r="F180" s="49">
        <f>SUM(F181)</f>
        <v>9000</v>
      </c>
      <c r="G180" s="49">
        <f t="shared" si="76"/>
        <v>0</v>
      </c>
      <c r="H180" s="49"/>
      <c r="I180" s="72" t="e">
        <f t="shared" si="74"/>
        <v>#DIV/0!</v>
      </c>
      <c r="J180" s="72" t="e">
        <f t="shared" si="59"/>
        <v>#DIV/0!</v>
      </c>
    </row>
    <row r="181" spans="1:12" ht="14.45" customHeight="1">
      <c r="A181" s="421" t="s">
        <v>208</v>
      </c>
      <c r="B181" s="422"/>
      <c r="C181" s="423"/>
      <c r="D181" s="119" t="s">
        <v>209</v>
      </c>
      <c r="E181" s="23">
        <f t="shared" si="76"/>
        <v>0</v>
      </c>
      <c r="F181" s="23">
        <f t="shared" si="76"/>
        <v>9000</v>
      </c>
      <c r="G181" s="23">
        <f t="shared" si="76"/>
        <v>0</v>
      </c>
      <c r="H181" s="23">
        <f t="shared" si="76"/>
        <v>0</v>
      </c>
      <c r="I181" s="73" t="e">
        <f t="shared" si="74"/>
        <v>#DIV/0!</v>
      </c>
      <c r="J181" s="73" t="e">
        <f t="shared" si="59"/>
        <v>#DIV/0!</v>
      </c>
    </row>
    <row r="182" spans="1:12" ht="14.45" customHeight="1">
      <c r="A182" s="120">
        <v>3</v>
      </c>
      <c r="B182" s="105"/>
      <c r="C182" s="106"/>
      <c r="D182" s="121" t="s">
        <v>74</v>
      </c>
      <c r="E182" s="25"/>
      <c r="F182" s="25">
        <f t="shared" si="76"/>
        <v>9000</v>
      </c>
      <c r="G182" s="25">
        <f t="shared" si="76"/>
        <v>0</v>
      </c>
      <c r="H182" s="25">
        <f t="shared" si="76"/>
        <v>0</v>
      </c>
      <c r="I182" s="74" t="e">
        <f t="shared" si="74"/>
        <v>#DIV/0!</v>
      </c>
      <c r="J182" s="74" t="e">
        <f t="shared" si="59"/>
        <v>#DIV/0!</v>
      </c>
    </row>
    <row r="183" spans="1:12" ht="38.25">
      <c r="A183" s="406">
        <v>37</v>
      </c>
      <c r="B183" s="407"/>
      <c r="C183" s="408"/>
      <c r="D183" s="357" t="s">
        <v>121</v>
      </c>
      <c r="E183" s="29">
        <f>SUM(E184)</f>
        <v>0</v>
      </c>
      <c r="F183" s="29">
        <f>SUM(F184)</f>
        <v>9000</v>
      </c>
      <c r="G183" s="29">
        <f t="shared" si="76"/>
        <v>0</v>
      </c>
      <c r="H183" s="29">
        <f t="shared" si="76"/>
        <v>0</v>
      </c>
      <c r="I183" s="75" t="e">
        <f t="shared" si="74"/>
        <v>#DIV/0!</v>
      </c>
      <c r="J183" s="75" t="e">
        <f t="shared" si="59"/>
        <v>#DIV/0!</v>
      </c>
    </row>
    <row r="184" spans="1:12" ht="25.5">
      <c r="A184" s="87">
        <v>372</v>
      </c>
      <c r="B184" s="88"/>
      <c r="C184" s="89"/>
      <c r="D184" s="32" t="s">
        <v>237</v>
      </c>
      <c r="E184" s="33"/>
      <c r="F184" s="33">
        <f>SUM(F185)</f>
        <v>9000</v>
      </c>
      <c r="G184" s="33"/>
      <c r="H184" s="33"/>
      <c r="I184" s="76" t="e">
        <f t="shared" si="74"/>
        <v>#DIV/0!</v>
      </c>
      <c r="J184" s="76" t="e">
        <f t="shared" si="59"/>
        <v>#DIV/0!</v>
      </c>
    </row>
    <row r="185" spans="1:12" ht="25.5">
      <c r="A185" s="90">
        <v>3722</v>
      </c>
      <c r="B185" s="91"/>
      <c r="C185" s="92"/>
      <c r="D185" s="36" t="s">
        <v>250</v>
      </c>
      <c r="E185" s="37"/>
      <c r="F185" s="37">
        <v>9000</v>
      </c>
      <c r="G185" s="37"/>
      <c r="H185" s="37"/>
      <c r="I185" s="12" t="e">
        <f t="shared" si="74"/>
        <v>#DIV/0!</v>
      </c>
      <c r="J185" s="12" t="e">
        <f t="shared" si="59"/>
        <v>#DIV/0!</v>
      </c>
    </row>
    <row r="186" spans="1:12" ht="23.45" customHeight="1">
      <c r="A186" s="412" t="s">
        <v>251</v>
      </c>
      <c r="B186" s="413"/>
      <c r="C186" s="414"/>
      <c r="D186" s="358" t="s">
        <v>252</v>
      </c>
      <c r="E186" s="21">
        <f t="shared" ref="E186:H188" si="77">SUM(E187)</f>
        <v>0</v>
      </c>
      <c r="F186" s="21">
        <f t="shared" si="77"/>
        <v>0</v>
      </c>
      <c r="G186" s="21">
        <f t="shared" si="77"/>
        <v>0</v>
      </c>
      <c r="H186" s="21">
        <f t="shared" si="77"/>
        <v>0</v>
      </c>
      <c r="I186" s="72" t="e">
        <f t="shared" si="74"/>
        <v>#DIV/0!</v>
      </c>
      <c r="J186" s="72" t="e">
        <f t="shared" si="59"/>
        <v>#DIV/0!</v>
      </c>
      <c r="L186" s="127"/>
    </row>
    <row r="187" spans="1:12" ht="15" customHeight="1">
      <c r="A187" s="421" t="s">
        <v>208</v>
      </c>
      <c r="B187" s="422"/>
      <c r="C187" s="423"/>
      <c r="D187" s="123" t="s">
        <v>209</v>
      </c>
      <c r="E187" s="23">
        <f t="shared" si="77"/>
        <v>0</v>
      </c>
      <c r="F187" s="23">
        <f t="shared" si="77"/>
        <v>0</v>
      </c>
      <c r="G187" s="23">
        <f t="shared" si="77"/>
        <v>0</v>
      </c>
      <c r="H187" s="23">
        <f t="shared" si="77"/>
        <v>0</v>
      </c>
      <c r="I187" s="73" t="e">
        <f t="shared" si="74"/>
        <v>#DIV/0!</v>
      </c>
      <c r="J187" s="73" t="e">
        <f t="shared" si="59"/>
        <v>#DIV/0!</v>
      </c>
    </row>
    <row r="188" spans="1:12" ht="15" customHeight="1">
      <c r="A188" s="409">
        <v>3</v>
      </c>
      <c r="B188" s="410"/>
      <c r="C188" s="411"/>
      <c r="D188" s="107" t="s">
        <v>74</v>
      </c>
      <c r="E188" s="25">
        <f t="shared" si="77"/>
        <v>0</v>
      </c>
      <c r="F188" s="25">
        <f t="shared" si="77"/>
        <v>0</v>
      </c>
      <c r="G188" s="25">
        <f t="shared" si="77"/>
        <v>0</v>
      </c>
      <c r="H188" s="25">
        <f t="shared" si="77"/>
        <v>0</v>
      </c>
      <c r="I188" s="74" t="e">
        <f t="shared" si="74"/>
        <v>#DIV/0!</v>
      </c>
      <c r="J188" s="74" t="e">
        <f t="shared" si="59"/>
        <v>#DIV/0!</v>
      </c>
    </row>
    <row r="189" spans="1:12">
      <c r="A189" s="406">
        <v>32</v>
      </c>
      <c r="B189" s="407"/>
      <c r="C189" s="408"/>
      <c r="D189" s="108" t="s">
        <v>84</v>
      </c>
      <c r="E189" s="29">
        <f>SUM(E190+E193)</f>
        <v>0</v>
      </c>
      <c r="F189" s="29">
        <f t="shared" ref="F189:H189" si="78">SUM(F190+F193)</f>
        <v>0</v>
      </c>
      <c r="G189" s="29">
        <f t="shared" si="78"/>
        <v>0</v>
      </c>
      <c r="H189" s="29">
        <f t="shared" si="78"/>
        <v>0</v>
      </c>
      <c r="I189" s="75" t="e">
        <f t="shared" si="74"/>
        <v>#DIV/0!</v>
      </c>
      <c r="J189" s="75" t="e">
        <f t="shared" si="59"/>
        <v>#DIV/0!</v>
      </c>
    </row>
    <row r="190" spans="1:12">
      <c r="A190" s="124">
        <v>323</v>
      </c>
      <c r="B190" s="125"/>
      <c r="C190" s="126"/>
      <c r="D190" s="109" t="s">
        <v>97</v>
      </c>
      <c r="E190" s="81">
        <f>SUM(E191+E192)</f>
        <v>0</v>
      </c>
      <c r="F190" s="81">
        <f t="shared" ref="F190:H190" si="79">SUM(F191+F192)</f>
        <v>0</v>
      </c>
      <c r="G190" s="81">
        <f t="shared" si="79"/>
        <v>0</v>
      </c>
      <c r="H190" s="81">
        <f t="shared" si="79"/>
        <v>0</v>
      </c>
      <c r="I190" s="76" t="e">
        <f t="shared" si="74"/>
        <v>#DIV/0!</v>
      </c>
      <c r="J190" s="76" t="e">
        <f t="shared" si="59"/>
        <v>#DIV/0!</v>
      </c>
    </row>
    <row r="191" spans="1:12">
      <c r="A191" s="115">
        <v>3231</v>
      </c>
      <c r="B191" s="93"/>
      <c r="C191" s="94"/>
      <c r="D191" s="110" t="s">
        <v>226</v>
      </c>
      <c r="E191" s="37"/>
      <c r="F191" s="37"/>
      <c r="G191" s="37"/>
      <c r="H191" s="37"/>
      <c r="I191" s="12" t="e">
        <f t="shared" si="74"/>
        <v>#DIV/0!</v>
      </c>
      <c r="J191" s="12" t="e">
        <f t="shared" si="59"/>
        <v>#DIV/0!</v>
      </c>
    </row>
    <row r="192" spans="1:12">
      <c r="A192" s="115">
        <v>3239</v>
      </c>
      <c r="B192" s="93"/>
      <c r="C192" s="94"/>
      <c r="D192" s="110" t="s">
        <v>106</v>
      </c>
      <c r="E192" s="37"/>
      <c r="F192" s="37"/>
      <c r="G192" s="37"/>
      <c r="H192" s="37"/>
      <c r="I192" s="12" t="e">
        <f t="shared" si="74"/>
        <v>#DIV/0!</v>
      </c>
      <c r="J192" s="12" t="e">
        <f t="shared" si="59"/>
        <v>#DIV/0!</v>
      </c>
    </row>
    <row r="193" spans="1:10" ht="25.5">
      <c r="A193" s="62">
        <v>329</v>
      </c>
      <c r="B193" s="63"/>
      <c r="C193" s="64"/>
      <c r="D193" s="109" t="s">
        <v>108</v>
      </c>
      <c r="E193" s="33">
        <f>SUM(E194)</f>
        <v>0</v>
      </c>
      <c r="F193" s="33">
        <f t="shared" ref="F193:H193" si="80">SUM(F194)</f>
        <v>0</v>
      </c>
      <c r="G193" s="33">
        <f t="shared" si="80"/>
        <v>0</v>
      </c>
      <c r="H193" s="33">
        <f t="shared" si="80"/>
        <v>0</v>
      </c>
      <c r="I193" s="76" t="e">
        <f t="shared" si="74"/>
        <v>#DIV/0!</v>
      </c>
      <c r="J193" s="76" t="e">
        <f t="shared" si="59"/>
        <v>#DIV/0!</v>
      </c>
    </row>
    <row r="194" spans="1:10" ht="25.5">
      <c r="A194" s="115">
        <v>3299</v>
      </c>
      <c r="B194" s="93"/>
      <c r="C194" s="94"/>
      <c r="D194" s="110" t="s">
        <v>108</v>
      </c>
      <c r="E194" s="37"/>
      <c r="F194" s="37"/>
      <c r="G194" s="37"/>
      <c r="H194" s="37"/>
      <c r="I194" s="12" t="e">
        <f t="shared" si="74"/>
        <v>#DIV/0!</v>
      </c>
      <c r="J194" s="12" t="e">
        <f t="shared" si="59"/>
        <v>#DIV/0!</v>
      </c>
    </row>
    <row r="195" spans="1:10" ht="14.45" customHeight="1">
      <c r="A195" s="412" t="s">
        <v>253</v>
      </c>
      <c r="B195" s="413"/>
      <c r="C195" s="414"/>
      <c r="D195" s="128" t="s">
        <v>254</v>
      </c>
      <c r="E195" s="21">
        <f t="shared" ref="E195:H197" si="81">SUM(E196)</f>
        <v>0</v>
      </c>
      <c r="F195" s="49">
        <f t="shared" si="81"/>
        <v>750</v>
      </c>
      <c r="G195" s="21">
        <f t="shared" si="81"/>
        <v>0</v>
      </c>
      <c r="H195" s="49">
        <f t="shared" si="81"/>
        <v>0</v>
      </c>
      <c r="I195" s="72" t="e">
        <f t="shared" si="74"/>
        <v>#DIV/0!</v>
      </c>
      <c r="J195" s="72" t="e">
        <f t="shared" si="59"/>
        <v>#DIV/0!</v>
      </c>
    </row>
    <row r="196" spans="1:10" ht="15" customHeight="1">
      <c r="A196" s="415" t="s">
        <v>255</v>
      </c>
      <c r="B196" s="416"/>
      <c r="C196" s="417"/>
      <c r="D196" s="119" t="s">
        <v>209</v>
      </c>
      <c r="E196" s="23">
        <f t="shared" si="81"/>
        <v>0</v>
      </c>
      <c r="F196" s="23">
        <f>SUM(F197+F201)</f>
        <v>750</v>
      </c>
      <c r="G196" s="23">
        <f t="shared" si="81"/>
        <v>0</v>
      </c>
      <c r="H196" s="23">
        <f t="shared" si="81"/>
        <v>0</v>
      </c>
      <c r="I196" s="73" t="e">
        <f t="shared" si="74"/>
        <v>#DIV/0!</v>
      </c>
      <c r="J196" s="73" t="e">
        <f t="shared" si="59"/>
        <v>#DIV/0!</v>
      </c>
    </row>
    <row r="197" spans="1:10">
      <c r="A197" s="129">
        <v>3</v>
      </c>
      <c r="B197" s="102"/>
      <c r="C197" s="103"/>
      <c r="D197" s="130" t="s">
        <v>74</v>
      </c>
      <c r="E197" s="25">
        <f t="shared" si="81"/>
        <v>0</v>
      </c>
      <c r="F197" s="25">
        <f t="shared" si="81"/>
        <v>750</v>
      </c>
      <c r="G197" s="25">
        <f t="shared" si="81"/>
        <v>0</v>
      </c>
      <c r="H197" s="25">
        <f t="shared" si="81"/>
        <v>0</v>
      </c>
      <c r="I197" s="74" t="e">
        <f t="shared" si="74"/>
        <v>#DIV/0!</v>
      </c>
      <c r="J197" s="74" t="e">
        <f t="shared" si="59"/>
        <v>#DIV/0!</v>
      </c>
    </row>
    <row r="198" spans="1:10">
      <c r="A198" s="52">
        <v>321</v>
      </c>
      <c r="B198" s="53"/>
      <c r="C198" s="54"/>
      <c r="D198" s="131" t="s">
        <v>84</v>
      </c>
      <c r="E198" s="29">
        <v>0</v>
      </c>
      <c r="F198" s="29">
        <v>750</v>
      </c>
      <c r="G198" s="29"/>
      <c r="H198" s="29"/>
      <c r="I198" s="75" t="e">
        <f t="shared" si="74"/>
        <v>#DIV/0!</v>
      </c>
      <c r="J198" s="75" t="e">
        <f t="shared" si="59"/>
        <v>#DIV/0!</v>
      </c>
    </row>
    <row r="199" spans="1:10">
      <c r="A199" s="87">
        <v>323</v>
      </c>
      <c r="B199" s="88"/>
      <c r="C199" s="89"/>
      <c r="D199" s="132" t="s">
        <v>97</v>
      </c>
      <c r="E199" s="33"/>
      <c r="F199" s="33"/>
      <c r="G199" s="33"/>
      <c r="H199" s="33"/>
      <c r="I199" s="76" t="e">
        <f t="shared" si="74"/>
        <v>#DIV/0!</v>
      </c>
      <c r="J199" s="76" t="e">
        <f t="shared" si="59"/>
        <v>#DIV/0!</v>
      </c>
    </row>
    <row r="200" spans="1:10">
      <c r="A200" s="90">
        <v>3235</v>
      </c>
      <c r="B200" s="91"/>
      <c r="C200" s="92"/>
      <c r="D200" s="133" t="s">
        <v>102</v>
      </c>
      <c r="E200" s="37"/>
      <c r="F200" s="37"/>
      <c r="G200" s="37"/>
      <c r="H200" s="37"/>
      <c r="I200" s="12" t="e">
        <f t="shared" si="74"/>
        <v>#DIV/0!</v>
      </c>
      <c r="J200" s="12" t="e">
        <f t="shared" si="59"/>
        <v>#DIV/0!</v>
      </c>
    </row>
    <row r="201" spans="1:10">
      <c r="A201" s="90">
        <v>422</v>
      </c>
      <c r="B201" s="91"/>
      <c r="C201" s="92"/>
      <c r="D201" s="133" t="s">
        <v>238</v>
      </c>
      <c r="E201" s="37"/>
      <c r="F201" s="37"/>
      <c r="G201" s="37"/>
      <c r="H201" s="37"/>
      <c r="I201" s="12"/>
      <c r="J201" s="12"/>
    </row>
    <row r="202" spans="1:10" ht="25.5" customHeight="1">
      <c r="A202" s="412" t="s">
        <v>256</v>
      </c>
      <c r="B202" s="413"/>
      <c r="C202" s="414"/>
      <c r="D202" s="128" t="s">
        <v>257</v>
      </c>
      <c r="E202" s="49">
        <f>SUM(E203)</f>
        <v>0</v>
      </c>
      <c r="F202" s="49">
        <f>SUM(F203)</f>
        <v>0</v>
      </c>
      <c r="G202" s="21">
        <f>SUM(G203)</f>
        <v>0</v>
      </c>
      <c r="H202" s="134">
        <f>SUM(H203)</f>
        <v>0</v>
      </c>
      <c r="I202" s="72" t="e">
        <f t="shared" ref="I202:I215" si="82">SUM(H202/E202*100)</f>
        <v>#DIV/0!</v>
      </c>
      <c r="J202" s="72" t="e">
        <f t="shared" si="59"/>
        <v>#DIV/0!</v>
      </c>
    </row>
    <row r="203" spans="1:10" ht="25.5" customHeight="1">
      <c r="A203" s="421" t="s">
        <v>234</v>
      </c>
      <c r="B203" s="422"/>
      <c r="C203" s="423"/>
      <c r="D203" s="135" t="s">
        <v>235</v>
      </c>
      <c r="E203" s="23">
        <f>SUM(E204+E208)</f>
        <v>0</v>
      </c>
      <c r="F203" s="23"/>
      <c r="G203" s="23">
        <f>SUM(G204+G208)</f>
        <v>0</v>
      </c>
      <c r="H203" s="23"/>
      <c r="I203" s="73" t="e">
        <f t="shared" si="82"/>
        <v>#DIV/0!</v>
      </c>
      <c r="J203" s="73" t="e">
        <f t="shared" si="59"/>
        <v>#DIV/0!</v>
      </c>
    </row>
    <row r="204" spans="1:10">
      <c r="A204" s="430">
        <v>3</v>
      </c>
      <c r="B204" s="431"/>
      <c r="C204" s="432"/>
      <c r="D204" s="139" t="s">
        <v>74</v>
      </c>
      <c r="E204" s="25">
        <f>SUM(E205)</f>
        <v>0</v>
      </c>
      <c r="F204" s="25">
        <f>SUM(F205)</f>
        <v>0</v>
      </c>
      <c r="G204" s="25">
        <f>SUM(G205)</f>
        <v>0</v>
      </c>
      <c r="H204" s="25">
        <f>SUM(H205)</f>
        <v>0</v>
      </c>
      <c r="I204" s="74" t="e">
        <f t="shared" si="82"/>
        <v>#DIV/0!</v>
      </c>
      <c r="J204" s="74" t="e">
        <f t="shared" si="59"/>
        <v>#DIV/0!</v>
      </c>
    </row>
    <row r="205" spans="1:10" ht="38.25">
      <c r="A205" s="433">
        <v>37</v>
      </c>
      <c r="B205" s="434"/>
      <c r="C205" s="435"/>
      <c r="D205" s="143" t="s">
        <v>121</v>
      </c>
      <c r="E205" s="29">
        <f>SUM(E206)</f>
        <v>0</v>
      </c>
      <c r="F205" s="29">
        <f t="shared" ref="F205:H205" si="83">SUM(F206)</f>
        <v>0</v>
      </c>
      <c r="G205" s="29">
        <f t="shared" si="83"/>
        <v>0</v>
      </c>
      <c r="H205" s="29">
        <f t="shared" si="83"/>
        <v>0</v>
      </c>
      <c r="I205" s="75" t="e">
        <f t="shared" si="82"/>
        <v>#DIV/0!</v>
      </c>
      <c r="J205" s="75" t="e">
        <f t="shared" si="59"/>
        <v>#DIV/0!</v>
      </c>
    </row>
    <row r="206" spans="1:10" ht="25.5">
      <c r="A206" s="144">
        <v>372</v>
      </c>
      <c r="B206" s="145"/>
      <c r="C206" s="146"/>
      <c r="D206" s="32" t="s">
        <v>237</v>
      </c>
      <c r="E206" s="33">
        <f>SUM(E207)</f>
        <v>0</v>
      </c>
      <c r="F206" s="33">
        <f t="shared" ref="F206:H206" si="84">SUM(F207)</f>
        <v>0</v>
      </c>
      <c r="G206" s="33">
        <f t="shared" si="84"/>
        <v>0</v>
      </c>
      <c r="H206" s="33">
        <f t="shared" si="84"/>
        <v>0</v>
      </c>
      <c r="I206" s="76" t="e">
        <f t="shared" si="82"/>
        <v>#DIV/0!</v>
      </c>
      <c r="J206" s="76" t="e">
        <f t="shared" si="59"/>
        <v>#DIV/0!</v>
      </c>
    </row>
    <row r="207" spans="1:10" ht="25.5">
      <c r="A207" s="147">
        <v>3722</v>
      </c>
      <c r="B207" s="148"/>
      <c r="C207" s="149"/>
      <c r="D207" s="36" t="s">
        <v>250</v>
      </c>
      <c r="E207" s="37"/>
      <c r="F207" s="37"/>
      <c r="G207" s="37"/>
      <c r="H207" s="37"/>
      <c r="I207" s="12" t="e">
        <f t="shared" si="82"/>
        <v>#DIV/0!</v>
      </c>
      <c r="J207" s="12" t="e">
        <f t="shared" si="59"/>
        <v>#DIV/0!</v>
      </c>
    </row>
    <row r="208" spans="1:10" ht="25.5">
      <c r="A208" s="430">
        <v>4</v>
      </c>
      <c r="B208" s="431"/>
      <c r="C208" s="432"/>
      <c r="D208" s="139" t="s">
        <v>126</v>
      </c>
      <c r="E208" s="25">
        <f>SUM(E209)</f>
        <v>0</v>
      </c>
      <c r="F208" s="25">
        <f t="shared" ref="F208:H210" si="85">SUM(F209)</f>
        <v>0</v>
      </c>
      <c r="G208" s="25">
        <f t="shared" si="85"/>
        <v>0</v>
      </c>
      <c r="H208" s="25">
        <f t="shared" si="85"/>
        <v>0</v>
      </c>
      <c r="I208" s="74" t="e">
        <f t="shared" si="82"/>
        <v>#DIV/0!</v>
      </c>
      <c r="J208" s="74" t="e">
        <f t="shared" si="59"/>
        <v>#DIV/0!</v>
      </c>
    </row>
    <row r="209" spans="1:10" ht="25.5">
      <c r="A209" s="433">
        <v>42</v>
      </c>
      <c r="B209" s="434"/>
      <c r="C209" s="435"/>
      <c r="D209" s="108" t="s">
        <v>127</v>
      </c>
      <c r="E209" s="29">
        <f>SUM(E210)</f>
        <v>0</v>
      </c>
      <c r="F209" s="29">
        <f t="shared" si="85"/>
        <v>0</v>
      </c>
      <c r="G209" s="29">
        <f t="shared" si="85"/>
        <v>0</v>
      </c>
      <c r="H209" s="29">
        <f t="shared" si="85"/>
        <v>0</v>
      </c>
      <c r="I209" s="75" t="e">
        <f t="shared" si="82"/>
        <v>#DIV/0!</v>
      </c>
      <c r="J209" s="75" t="e">
        <f t="shared" si="59"/>
        <v>#DIV/0!</v>
      </c>
    </row>
    <row r="210" spans="1:10" ht="25.5">
      <c r="A210" s="144">
        <v>424</v>
      </c>
      <c r="B210" s="145"/>
      <c r="C210" s="146"/>
      <c r="D210" s="109" t="s">
        <v>135</v>
      </c>
      <c r="E210" s="33">
        <f>SUM(E211)</f>
        <v>0</v>
      </c>
      <c r="F210" s="33">
        <f t="shared" si="85"/>
        <v>0</v>
      </c>
      <c r="G210" s="33">
        <f t="shared" si="85"/>
        <v>0</v>
      </c>
      <c r="H210" s="33">
        <f t="shared" si="85"/>
        <v>0</v>
      </c>
      <c r="I210" s="76" t="e">
        <f t="shared" si="82"/>
        <v>#DIV/0!</v>
      </c>
      <c r="J210" s="76" t="e">
        <f t="shared" si="59"/>
        <v>#DIV/0!</v>
      </c>
    </row>
    <row r="211" spans="1:10">
      <c r="A211" s="147">
        <v>4241</v>
      </c>
      <c r="B211" s="148"/>
      <c r="C211" s="149"/>
      <c r="D211" s="110" t="s">
        <v>136</v>
      </c>
      <c r="E211" s="37"/>
      <c r="F211" s="37"/>
      <c r="G211" s="37"/>
      <c r="H211" s="37"/>
      <c r="I211" s="12" t="e">
        <f t="shared" si="82"/>
        <v>#DIV/0!</v>
      </c>
      <c r="J211" s="12" t="e">
        <f t="shared" si="59"/>
        <v>#DIV/0!</v>
      </c>
    </row>
    <row r="212" spans="1:10" ht="15" customHeight="1">
      <c r="A212" s="412" t="s">
        <v>258</v>
      </c>
      <c r="B212" s="413"/>
      <c r="C212" s="414"/>
      <c r="D212" s="128" t="s">
        <v>259</v>
      </c>
      <c r="E212" s="49">
        <f>SUM(E213)</f>
        <v>1064</v>
      </c>
      <c r="F212" s="21">
        <f>SUM(F213)</f>
        <v>9016</v>
      </c>
      <c r="G212" s="21" t="e">
        <f>SUM(G213)</f>
        <v>#REF!</v>
      </c>
      <c r="H212" s="49">
        <f>SUM(H213)</f>
        <v>1138</v>
      </c>
      <c r="I212" s="72">
        <f t="shared" si="82"/>
        <v>106.954887218045</v>
      </c>
      <c r="J212" s="72" t="e">
        <f t="shared" ref="J212:J281" si="86">SUM(H212/G212*100)</f>
        <v>#REF!</v>
      </c>
    </row>
    <row r="213" spans="1:10" ht="25.5" customHeight="1">
      <c r="A213" s="421" t="s">
        <v>234</v>
      </c>
      <c r="B213" s="422"/>
      <c r="C213" s="423"/>
      <c r="D213" s="135" t="s">
        <v>235</v>
      </c>
      <c r="E213" s="23">
        <v>1064</v>
      </c>
      <c r="F213" s="23">
        <f t="shared" ref="F213:H213" si="87">SUM(F214+F218)</f>
        <v>9016</v>
      </c>
      <c r="G213" s="23" t="e">
        <f t="shared" si="87"/>
        <v>#REF!</v>
      </c>
      <c r="H213" s="23">
        <f t="shared" si="87"/>
        <v>1138</v>
      </c>
      <c r="I213" s="73">
        <f t="shared" si="82"/>
        <v>106.954887218045</v>
      </c>
      <c r="J213" s="73" t="e">
        <f t="shared" si="86"/>
        <v>#REF!</v>
      </c>
    </row>
    <row r="214" spans="1:10">
      <c r="A214" s="430">
        <v>3</v>
      </c>
      <c r="B214" s="431"/>
      <c r="C214" s="432"/>
      <c r="D214" s="139" t="s">
        <v>74</v>
      </c>
      <c r="E214" s="25">
        <v>1064</v>
      </c>
      <c r="F214" s="25">
        <f>SUM(F215)</f>
        <v>2016</v>
      </c>
      <c r="G214" s="25" t="e">
        <f t="shared" ref="G214:H214" si="88">SUM(G215)</f>
        <v>#REF!</v>
      </c>
      <c r="H214" s="25">
        <f t="shared" si="88"/>
        <v>1138</v>
      </c>
      <c r="I214" s="74">
        <f t="shared" si="82"/>
        <v>106.954887218045</v>
      </c>
      <c r="J214" s="74" t="e">
        <f t="shared" si="86"/>
        <v>#REF!</v>
      </c>
    </row>
    <row r="215" spans="1:10">
      <c r="A215" s="150">
        <v>32</v>
      </c>
      <c r="B215" s="151"/>
      <c r="C215" s="152"/>
      <c r="D215" s="153" t="s">
        <v>84</v>
      </c>
      <c r="E215" s="29">
        <v>1064</v>
      </c>
      <c r="F215" s="29">
        <f>SUM(F217)</f>
        <v>2016</v>
      </c>
      <c r="G215" s="29" t="e">
        <f t="shared" ref="G215" si="89">SUM(J216)</f>
        <v>#REF!</v>
      </c>
      <c r="H215" s="29">
        <v>1138</v>
      </c>
      <c r="I215" s="75">
        <f t="shared" si="82"/>
        <v>106.954887218045</v>
      </c>
      <c r="J215" s="75" t="e">
        <f t="shared" si="86"/>
        <v>#REF!</v>
      </c>
    </row>
    <row r="216" spans="1:10">
      <c r="A216" s="154">
        <v>322</v>
      </c>
      <c r="B216" s="155"/>
      <c r="C216" s="156"/>
      <c r="D216" s="108" t="s">
        <v>90</v>
      </c>
      <c r="E216" s="157">
        <v>1064</v>
      </c>
      <c r="F216" s="157">
        <v>0</v>
      </c>
      <c r="G216" s="157">
        <f t="shared" ref="G216" si="90">SUM(G217)</f>
        <v>0</v>
      </c>
      <c r="H216" s="157">
        <v>0</v>
      </c>
      <c r="I216" s="76" t="e">
        <f>SUM(#REF!/H216*100)</f>
        <v>#REF!</v>
      </c>
      <c r="J216" s="76" t="e">
        <f>SUM(#REF!/G216*100)</f>
        <v>#REF!</v>
      </c>
    </row>
    <row r="217" spans="1:10" ht="25.5">
      <c r="A217" s="158">
        <v>329</v>
      </c>
      <c r="B217" s="159"/>
      <c r="C217" s="160"/>
      <c r="D217" s="161" t="s">
        <v>108</v>
      </c>
      <c r="E217" s="37">
        <v>0</v>
      </c>
      <c r="F217" s="37">
        <v>2016</v>
      </c>
      <c r="G217" s="37"/>
      <c r="H217" s="37">
        <v>1138</v>
      </c>
      <c r="I217" s="12" t="e">
        <f>SUM(H217/E217*100)</f>
        <v>#DIV/0!</v>
      </c>
      <c r="J217" s="12" t="e">
        <f t="shared" si="86"/>
        <v>#DIV/0!</v>
      </c>
    </row>
    <row r="218" spans="1:10" ht="25.5">
      <c r="A218" s="136">
        <v>4</v>
      </c>
      <c r="B218" s="137"/>
      <c r="C218" s="138"/>
      <c r="D218" s="121" t="s">
        <v>126</v>
      </c>
      <c r="E218" s="25">
        <f>SUM(E219)</f>
        <v>0</v>
      </c>
      <c r="F218" s="25">
        <f t="shared" ref="F218:H218" si="91">SUM(F219)</f>
        <v>7000</v>
      </c>
      <c r="G218" s="25">
        <f t="shared" si="91"/>
        <v>0</v>
      </c>
      <c r="H218" s="25">
        <f t="shared" si="91"/>
        <v>0</v>
      </c>
      <c r="I218" s="74" t="e">
        <f>SUM(H218/E218*100)</f>
        <v>#DIV/0!</v>
      </c>
      <c r="J218" s="74" t="e">
        <f t="shared" si="86"/>
        <v>#DIV/0!</v>
      </c>
    </row>
    <row r="219" spans="1:10" ht="25.5">
      <c r="A219" s="162">
        <v>42</v>
      </c>
      <c r="B219" s="163"/>
      <c r="C219" s="164"/>
      <c r="D219" s="108" t="s">
        <v>127</v>
      </c>
      <c r="E219" s="29">
        <f>SUM(E220+E222)</f>
        <v>0</v>
      </c>
      <c r="F219" s="29">
        <f t="shared" ref="F219:H219" si="92">SUM(F220+F222)</f>
        <v>7000</v>
      </c>
      <c r="G219" s="29">
        <f t="shared" si="92"/>
        <v>0</v>
      </c>
      <c r="H219" s="29">
        <f t="shared" si="92"/>
        <v>0</v>
      </c>
      <c r="I219" s="75" t="e">
        <f>SUM(H219/E219*100)</f>
        <v>#DIV/0!</v>
      </c>
      <c r="J219" s="75" t="e">
        <f t="shared" si="86"/>
        <v>#DIV/0!</v>
      </c>
    </row>
    <row r="220" spans="1:10">
      <c r="A220" s="436">
        <v>422</v>
      </c>
      <c r="B220" s="437"/>
      <c r="C220" s="438"/>
      <c r="D220" s="109" t="s">
        <v>238</v>
      </c>
      <c r="E220" s="33">
        <f>SUM(E221)</f>
        <v>0</v>
      </c>
      <c r="F220" s="33">
        <f t="shared" ref="F220:H220" si="93">SUM(F221)</f>
        <v>0</v>
      </c>
      <c r="G220" s="33">
        <f t="shared" si="93"/>
        <v>0</v>
      </c>
      <c r="H220" s="33">
        <f t="shared" si="93"/>
        <v>0</v>
      </c>
      <c r="I220" s="76" t="e">
        <f>SUM(H220/E220*100)</f>
        <v>#DIV/0!</v>
      </c>
      <c r="J220" s="76" t="e">
        <f t="shared" si="86"/>
        <v>#DIV/0!</v>
      </c>
    </row>
    <row r="221" spans="1:10">
      <c r="A221" s="147">
        <v>4221</v>
      </c>
      <c r="B221" s="148"/>
      <c r="C221" s="149"/>
      <c r="D221" s="133" t="s">
        <v>129</v>
      </c>
      <c r="E221" s="37"/>
      <c r="F221" s="37"/>
      <c r="G221" s="165"/>
      <c r="H221" s="37"/>
      <c r="I221" s="12" t="e">
        <f>SUM(H221/E221*100)</f>
        <v>#DIV/0!</v>
      </c>
      <c r="J221" s="12" t="e">
        <f t="shared" si="86"/>
        <v>#DIV/0!</v>
      </c>
    </row>
    <row r="222" spans="1:10" ht="25.5">
      <c r="A222" s="166">
        <v>424</v>
      </c>
      <c r="B222" s="167"/>
      <c r="C222" s="168"/>
      <c r="D222" s="133" t="s">
        <v>135</v>
      </c>
      <c r="E222" s="37"/>
      <c r="F222" s="37">
        <v>7000</v>
      </c>
      <c r="G222" s="165"/>
      <c r="H222" s="37"/>
      <c r="I222" s="12"/>
      <c r="J222" s="12"/>
    </row>
    <row r="223" spans="1:10" ht="25.5" customHeight="1">
      <c r="A223" s="412" t="s">
        <v>260</v>
      </c>
      <c r="B223" s="413"/>
      <c r="C223" s="414"/>
      <c r="D223" s="128" t="s">
        <v>261</v>
      </c>
      <c r="E223" s="49">
        <f>SUM(E224+E231+E250)</f>
        <v>0</v>
      </c>
      <c r="F223" s="49">
        <f t="shared" ref="F223:H223" si="94">SUM(F224+F231+F250)</f>
        <v>0</v>
      </c>
      <c r="G223" s="49">
        <f t="shared" si="94"/>
        <v>0</v>
      </c>
      <c r="H223" s="49">
        <f t="shared" si="94"/>
        <v>0</v>
      </c>
      <c r="I223" s="72" t="e">
        <f t="shared" ref="I223:I233" si="95">SUM(H223/E223*100)</f>
        <v>#DIV/0!</v>
      </c>
      <c r="J223" s="72" t="e">
        <f t="shared" si="86"/>
        <v>#DIV/0!</v>
      </c>
    </row>
    <row r="224" spans="1:10" ht="25.5" customHeight="1">
      <c r="A224" s="421" t="s">
        <v>262</v>
      </c>
      <c r="B224" s="422"/>
      <c r="C224" s="423"/>
      <c r="D224" s="135" t="s">
        <v>263</v>
      </c>
      <c r="E224" s="23">
        <f t="shared" ref="E224:H225" si="96">SUM(E225)</f>
        <v>0</v>
      </c>
      <c r="F224" s="23">
        <f t="shared" si="96"/>
        <v>0</v>
      </c>
      <c r="G224" s="23">
        <f t="shared" si="96"/>
        <v>0</v>
      </c>
      <c r="H224" s="23">
        <f t="shared" si="96"/>
        <v>0</v>
      </c>
      <c r="I224" s="73" t="e">
        <f t="shared" si="95"/>
        <v>#DIV/0!</v>
      </c>
      <c r="J224" s="73" t="e">
        <f t="shared" si="86"/>
        <v>#DIV/0!</v>
      </c>
    </row>
    <row r="225" spans="1:10">
      <c r="A225" s="430">
        <v>3</v>
      </c>
      <c r="B225" s="431"/>
      <c r="C225" s="432"/>
      <c r="D225" s="139" t="s">
        <v>74</v>
      </c>
      <c r="E225" s="25">
        <f t="shared" si="96"/>
        <v>0</v>
      </c>
      <c r="F225" s="25">
        <f t="shared" si="96"/>
        <v>0</v>
      </c>
      <c r="G225" s="25">
        <f t="shared" si="96"/>
        <v>0</v>
      </c>
      <c r="H225" s="25">
        <f t="shared" si="96"/>
        <v>0</v>
      </c>
      <c r="I225" s="74" t="e">
        <f t="shared" si="95"/>
        <v>#DIV/0!</v>
      </c>
      <c r="J225" s="74" t="e">
        <f t="shared" si="86"/>
        <v>#DIV/0!</v>
      </c>
    </row>
    <row r="226" spans="1:10">
      <c r="A226" s="433">
        <v>32</v>
      </c>
      <c r="B226" s="434"/>
      <c r="C226" s="435"/>
      <c r="D226" s="143" t="s">
        <v>84</v>
      </c>
      <c r="E226" s="29">
        <f>SUM(E227+E229)</f>
        <v>0</v>
      </c>
      <c r="F226" s="29">
        <f t="shared" ref="F226:H226" si="97">SUM(F227+F229)</f>
        <v>0</v>
      </c>
      <c r="G226" s="29">
        <f t="shared" si="97"/>
        <v>0</v>
      </c>
      <c r="H226" s="29">
        <f t="shared" si="97"/>
        <v>0</v>
      </c>
      <c r="I226" s="75" t="e">
        <f t="shared" si="95"/>
        <v>#DIV/0!</v>
      </c>
      <c r="J226" s="75" t="e">
        <f t="shared" si="86"/>
        <v>#DIV/0!</v>
      </c>
    </row>
    <row r="227" spans="1:10">
      <c r="A227" s="144">
        <v>323</v>
      </c>
      <c r="B227" s="145"/>
      <c r="C227" s="146"/>
      <c r="D227" s="169" t="s">
        <v>97</v>
      </c>
      <c r="E227" s="33">
        <f>SUM(E228)</f>
        <v>0</v>
      </c>
      <c r="F227" s="33">
        <f t="shared" ref="F227:H227" si="98">SUM(F228)</f>
        <v>0</v>
      </c>
      <c r="G227" s="33">
        <f t="shared" si="98"/>
        <v>0</v>
      </c>
      <c r="H227" s="33">
        <f t="shared" si="98"/>
        <v>0</v>
      </c>
      <c r="I227" s="76" t="e">
        <f t="shared" si="95"/>
        <v>#DIV/0!</v>
      </c>
      <c r="J227" s="76" t="e">
        <f t="shared" si="86"/>
        <v>#DIV/0!</v>
      </c>
    </row>
    <row r="228" spans="1:10">
      <c r="A228" s="166">
        <v>3231</v>
      </c>
      <c r="B228" s="167"/>
      <c r="C228" s="168"/>
      <c r="D228" s="170" t="s">
        <v>226</v>
      </c>
      <c r="E228" s="37"/>
      <c r="F228" s="37"/>
      <c r="G228" s="165"/>
      <c r="H228" s="37"/>
      <c r="I228" s="12" t="e">
        <f t="shared" si="95"/>
        <v>#DIV/0!</v>
      </c>
      <c r="J228" s="12" t="e">
        <f t="shared" si="86"/>
        <v>#DIV/0!</v>
      </c>
    </row>
    <row r="229" spans="1:10" ht="25.5">
      <c r="A229" s="171">
        <v>329</v>
      </c>
      <c r="B229" s="172"/>
      <c r="C229" s="172"/>
      <c r="D229" s="173" t="s">
        <v>108</v>
      </c>
      <c r="E229" s="174">
        <f>SUM(E230)</f>
        <v>0</v>
      </c>
      <c r="F229" s="174">
        <f t="shared" ref="F229:H229" si="99">SUM(F230)</f>
        <v>0</v>
      </c>
      <c r="G229" s="174">
        <f t="shared" si="99"/>
        <v>0</v>
      </c>
      <c r="H229" s="174">
        <f t="shared" si="99"/>
        <v>0</v>
      </c>
      <c r="I229" s="76" t="e">
        <f t="shared" si="95"/>
        <v>#DIV/0!</v>
      </c>
      <c r="J229" s="76" t="e">
        <f t="shared" si="86"/>
        <v>#DIV/0!</v>
      </c>
    </row>
    <row r="230" spans="1:10" ht="25.5">
      <c r="A230" s="166">
        <v>3299</v>
      </c>
      <c r="B230" s="167"/>
      <c r="C230" s="168"/>
      <c r="D230" s="175" t="s">
        <v>108</v>
      </c>
      <c r="E230" s="37"/>
      <c r="F230" s="37"/>
      <c r="G230" s="165"/>
      <c r="H230" s="37"/>
      <c r="I230" s="12" t="e">
        <f t="shared" si="95"/>
        <v>#DIV/0!</v>
      </c>
      <c r="J230" s="12" t="e">
        <f t="shared" si="86"/>
        <v>#DIV/0!</v>
      </c>
    </row>
    <row r="231" spans="1:10" ht="15" customHeight="1">
      <c r="A231" s="421" t="s">
        <v>264</v>
      </c>
      <c r="B231" s="422"/>
      <c r="C231" s="423"/>
      <c r="D231" s="135" t="s">
        <v>265</v>
      </c>
      <c r="E231" s="23">
        <f>SUM(E232+E246)</f>
        <v>0</v>
      </c>
      <c r="F231" s="23">
        <f t="shared" ref="F231:H231" si="100">SUM(F232+F246)</f>
        <v>0</v>
      </c>
      <c r="G231" s="23">
        <f t="shared" si="100"/>
        <v>0</v>
      </c>
      <c r="H231" s="23">
        <f t="shared" si="100"/>
        <v>0</v>
      </c>
      <c r="I231" s="73" t="e">
        <f t="shared" si="95"/>
        <v>#DIV/0!</v>
      </c>
      <c r="J231" s="73" t="e">
        <f t="shared" si="86"/>
        <v>#DIV/0!</v>
      </c>
    </row>
    <row r="232" spans="1:10">
      <c r="A232" s="136">
        <v>3</v>
      </c>
      <c r="B232" s="137"/>
      <c r="C232" s="138"/>
      <c r="D232" s="121" t="s">
        <v>74</v>
      </c>
      <c r="E232" s="25">
        <f>SUM(E233)</f>
        <v>0</v>
      </c>
      <c r="F232" s="25">
        <f>SUM(F233+F237)</f>
        <v>0</v>
      </c>
      <c r="G232" s="25">
        <f t="shared" ref="G232" si="101">SUM(G233)</f>
        <v>0</v>
      </c>
      <c r="H232" s="25">
        <f>SUM(H233+H237)</f>
        <v>0</v>
      </c>
      <c r="I232" s="74" t="e">
        <f t="shared" si="95"/>
        <v>#DIV/0!</v>
      </c>
      <c r="J232" s="74" t="e">
        <f t="shared" si="86"/>
        <v>#DIV/0!</v>
      </c>
    </row>
    <row r="233" spans="1:10">
      <c r="A233" s="140">
        <v>31</v>
      </c>
      <c r="B233" s="141"/>
      <c r="C233" s="142"/>
      <c r="D233" s="153" t="s">
        <v>75</v>
      </c>
      <c r="E233" s="29">
        <f>SUM(E238+E240+E243)</f>
        <v>0</v>
      </c>
      <c r="F233" s="29">
        <f>SUM(F234:F236)</f>
        <v>0</v>
      </c>
      <c r="G233" s="29">
        <f t="shared" ref="G233" si="102">SUM(G238+G240+G243)</f>
        <v>0</v>
      </c>
      <c r="H233" s="29">
        <f>SUM(H234:H236)</f>
        <v>0</v>
      </c>
      <c r="I233" s="75" t="e">
        <f t="shared" si="95"/>
        <v>#DIV/0!</v>
      </c>
      <c r="J233" s="75" t="e">
        <f t="shared" si="86"/>
        <v>#DIV/0!</v>
      </c>
    </row>
    <row r="234" spans="1:10">
      <c r="A234" s="140">
        <v>311</v>
      </c>
      <c r="B234" s="141"/>
      <c r="C234" s="142"/>
      <c r="D234" s="153" t="s">
        <v>266</v>
      </c>
      <c r="E234" s="29"/>
      <c r="F234" s="29"/>
      <c r="G234" s="29"/>
      <c r="H234" s="29">
        <v>0</v>
      </c>
      <c r="I234" s="75"/>
      <c r="J234" s="75"/>
    </row>
    <row r="235" spans="1:10">
      <c r="A235" s="140">
        <v>312</v>
      </c>
      <c r="B235" s="141"/>
      <c r="C235" s="142"/>
      <c r="D235" s="153" t="s">
        <v>80</v>
      </c>
      <c r="E235" s="29"/>
      <c r="F235" s="29"/>
      <c r="G235" s="29"/>
      <c r="H235" s="29">
        <v>0</v>
      </c>
      <c r="I235" s="75"/>
      <c r="J235" s="75"/>
    </row>
    <row r="236" spans="1:10">
      <c r="A236" s="140">
        <v>313</v>
      </c>
      <c r="B236" s="141"/>
      <c r="C236" s="142"/>
      <c r="D236" s="153" t="s">
        <v>81</v>
      </c>
      <c r="E236" s="29"/>
      <c r="F236" s="29"/>
      <c r="G236" s="29"/>
      <c r="H236" s="29">
        <v>0</v>
      </c>
      <c r="I236" s="75"/>
      <c r="J236" s="75"/>
    </row>
    <row r="237" spans="1:10">
      <c r="A237" s="140">
        <v>32</v>
      </c>
      <c r="B237" s="141"/>
      <c r="C237" s="142"/>
      <c r="D237" s="153" t="s">
        <v>267</v>
      </c>
      <c r="E237" s="29"/>
      <c r="F237" s="29">
        <f>SUM(F238+F240+F243+F245)</f>
        <v>0</v>
      </c>
      <c r="G237" s="29"/>
      <c r="H237" s="29">
        <f>SUM(H238+H240+H243+H245)</f>
        <v>0</v>
      </c>
      <c r="I237" s="75"/>
      <c r="J237" s="75"/>
    </row>
    <row r="238" spans="1:10">
      <c r="A238" s="144">
        <v>321</v>
      </c>
      <c r="B238" s="145"/>
      <c r="C238" s="146"/>
      <c r="D238" s="169" t="s">
        <v>85</v>
      </c>
      <c r="E238" s="33">
        <f>SUM(E239)</f>
        <v>0</v>
      </c>
      <c r="F238" s="33"/>
      <c r="G238" s="33">
        <f t="shared" ref="G238:H238" si="103">SUM(G239)</f>
        <v>0</v>
      </c>
      <c r="H238" s="33">
        <f t="shared" si="103"/>
        <v>0</v>
      </c>
      <c r="I238" s="76" t="e">
        <f t="shared" ref="I238:I244" si="104">SUM(H238/E238*100)</f>
        <v>#DIV/0!</v>
      </c>
      <c r="J238" s="76" t="e">
        <f t="shared" si="86"/>
        <v>#DIV/0!</v>
      </c>
    </row>
    <row r="239" spans="1:10">
      <c r="A239" s="166">
        <v>3211</v>
      </c>
      <c r="B239" s="167"/>
      <c r="C239" s="168"/>
      <c r="D239" s="161" t="s">
        <v>86</v>
      </c>
      <c r="E239" s="37"/>
      <c r="F239" s="37"/>
      <c r="G239" s="165"/>
      <c r="H239" s="37">
        <v>0</v>
      </c>
      <c r="I239" s="12" t="e">
        <f t="shared" si="104"/>
        <v>#DIV/0!</v>
      </c>
      <c r="J239" s="12" t="e">
        <f t="shared" si="86"/>
        <v>#DIV/0!</v>
      </c>
    </row>
    <row r="240" spans="1:10">
      <c r="A240" s="171">
        <v>322</v>
      </c>
      <c r="B240" s="172"/>
      <c r="C240" s="176"/>
      <c r="D240" s="169" t="s">
        <v>90</v>
      </c>
      <c r="E240" s="33">
        <f>SUM(E241+E242)</f>
        <v>0</v>
      </c>
      <c r="F240" s="33">
        <f>SUM(F241:F242)</f>
        <v>0</v>
      </c>
      <c r="G240" s="33">
        <f t="shared" ref="G240" si="105">SUM(G241+G242)</f>
        <v>0</v>
      </c>
      <c r="H240" s="33">
        <f>SUM(H241:H242)</f>
        <v>0</v>
      </c>
      <c r="I240" s="76" t="e">
        <f t="shared" si="104"/>
        <v>#DIV/0!</v>
      </c>
      <c r="J240" s="76" t="e">
        <f t="shared" si="86"/>
        <v>#DIV/0!</v>
      </c>
    </row>
    <row r="241" spans="1:10" ht="25.5">
      <c r="A241" s="166">
        <v>3221</v>
      </c>
      <c r="B241" s="167"/>
      <c r="C241" s="168"/>
      <c r="D241" s="161" t="s">
        <v>224</v>
      </c>
      <c r="E241" s="37">
        <v>0</v>
      </c>
      <c r="F241" s="37"/>
      <c r="G241" s="165"/>
      <c r="H241" s="37"/>
      <c r="I241" s="12" t="e">
        <f t="shared" si="104"/>
        <v>#DIV/0!</v>
      </c>
      <c r="J241" s="12" t="e">
        <f t="shared" si="86"/>
        <v>#DIV/0!</v>
      </c>
    </row>
    <row r="242" spans="1:10">
      <c r="A242" s="166">
        <v>3225</v>
      </c>
      <c r="B242" s="167"/>
      <c r="C242" s="168"/>
      <c r="D242" s="161" t="s">
        <v>225</v>
      </c>
      <c r="E242" s="37"/>
      <c r="F242" s="37"/>
      <c r="G242" s="165"/>
      <c r="H242" s="37">
        <v>0</v>
      </c>
      <c r="I242" s="12" t="e">
        <f t="shared" si="104"/>
        <v>#DIV/0!</v>
      </c>
      <c r="J242" s="12" t="e">
        <f t="shared" si="86"/>
        <v>#DIV/0!</v>
      </c>
    </row>
    <row r="243" spans="1:10">
      <c r="A243" s="171">
        <v>323</v>
      </c>
      <c r="B243" s="172"/>
      <c r="C243" s="176"/>
      <c r="D243" s="169" t="s">
        <v>97</v>
      </c>
      <c r="E243" s="33">
        <f>SUM(E244)</f>
        <v>0</v>
      </c>
      <c r="F243" s="33">
        <f>SUM(F244)</f>
        <v>0</v>
      </c>
      <c r="G243" s="33">
        <f t="shared" ref="G243:H243" si="106">SUM(G244)</f>
        <v>0</v>
      </c>
      <c r="H243" s="33">
        <f t="shared" si="106"/>
        <v>0</v>
      </c>
      <c r="I243" s="76" t="e">
        <f t="shared" si="104"/>
        <v>#DIV/0!</v>
      </c>
      <c r="J243" s="76" t="e">
        <f t="shared" si="86"/>
        <v>#DIV/0!</v>
      </c>
    </row>
    <row r="244" spans="1:10">
      <c r="A244" s="166">
        <v>3239</v>
      </c>
      <c r="B244" s="167"/>
      <c r="C244" s="168"/>
      <c r="D244" s="161" t="s">
        <v>106</v>
      </c>
      <c r="E244" s="37">
        <v>0</v>
      </c>
      <c r="F244" s="37"/>
      <c r="G244" s="165"/>
      <c r="H244" s="37"/>
      <c r="I244" s="12" t="e">
        <f t="shared" si="104"/>
        <v>#DIV/0!</v>
      </c>
      <c r="J244" s="12" t="e">
        <f t="shared" si="86"/>
        <v>#DIV/0!</v>
      </c>
    </row>
    <row r="245" spans="1:10" ht="25.5">
      <c r="A245" s="166">
        <v>329</v>
      </c>
      <c r="B245" s="167"/>
      <c r="C245" s="168"/>
      <c r="D245" s="161" t="s">
        <v>108</v>
      </c>
      <c r="E245" s="37"/>
      <c r="F245" s="37"/>
      <c r="G245" s="165"/>
      <c r="H245" s="37">
        <v>0</v>
      </c>
      <c r="I245" s="12"/>
      <c r="J245" s="12"/>
    </row>
    <row r="246" spans="1:10" ht="25.5">
      <c r="A246" s="430">
        <v>4</v>
      </c>
      <c r="B246" s="431"/>
      <c r="C246" s="432"/>
      <c r="D246" s="139" t="s">
        <v>126</v>
      </c>
      <c r="E246" s="25">
        <f>SUM(E247)</f>
        <v>0</v>
      </c>
      <c r="F246" s="25">
        <f t="shared" ref="F246:H248" si="107">SUM(F247)</f>
        <v>0</v>
      </c>
      <c r="G246" s="25">
        <f t="shared" si="107"/>
        <v>0</v>
      </c>
      <c r="H246" s="25">
        <f t="shared" si="107"/>
        <v>0</v>
      </c>
      <c r="I246" s="74" t="e">
        <f t="shared" ref="I246:I257" si="108">SUM(H246/E246*100)</f>
        <v>#DIV/0!</v>
      </c>
      <c r="J246" s="74" t="e">
        <f t="shared" si="86"/>
        <v>#DIV/0!</v>
      </c>
    </row>
    <row r="247" spans="1:10" ht="25.5">
      <c r="A247" s="433">
        <v>42</v>
      </c>
      <c r="B247" s="434"/>
      <c r="C247" s="435"/>
      <c r="D247" s="108" t="s">
        <v>127</v>
      </c>
      <c r="E247" s="29">
        <f>SUM(E248)</f>
        <v>0</v>
      </c>
      <c r="F247" s="29">
        <f t="shared" si="107"/>
        <v>0</v>
      </c>
      <c r="G247" s="29">
        <f t="shared" si="107"/>
        <v>0</v>
      </c>
      <c r="H247" s="29">
        <f t="shared" si="107"/>
        <v>0</v>
      </c>
      <c r="I247" s="75" t="e">
        <f t="shared" si="108"/>
        <v>#DIV/0!</v>
      </c>
      <c r="J247" s="75" t="e">
        <f t="shared" si="86"/>
        <v>#DIV/0!</v>
      </c>
    </row>
    <row r="248" spans="1:10">
      <c r="A248" s="144">
        <v>422</v>
      </c>
      <c r="B248" s="145"/>
      <c r="C248" s="146"/>
      <c r="D248" s="132" t="s">
        <v>238</v>
      </c>
      <c r="E248" s="33"/>
      <c r="F248" s="33"/>
      <c r="G248" s="33">
        <f t="shared" si="107"/>
        <v>0</v>
      </c>
      <c r="H248" s="33"/>
      <c r="I248" s="76" t="e">
        <f t="shared" si="108"/>
        <v>#DIV/0!</v>
      </c>
      <c r="J248" s="76" t="e">
        <f t="shared" si="86"/>
        <v>#DIV/0!</v>
      </c>
    </row>
    <row r="249" spans="1:10">
      <c r="A249" s="147">
        <v>4221</v>
      </c>
      <c r="B249" s="148"/>
      <c r="C249" s="149"/>
      <c r="D249" s="133" t="s">
        <v>129</v>
      </c>
      <c r="E249" s="37"/>
      <c r="F249" s="37"/>
      <c r="G249" s="165"/>
      <c r="H249" s="37"/>
      <c r="I249" s="12" t="e">
        <f t="shared" si="108"/>
        <v>#DIV/0!</v>
      </c>
      <c r="J249" s="12" t="e">
        <f t="shared" si="86"/>
        <v>#DIV/0!</v>
      </c>
    </row>
    <row r="250" spans="1:10" ht="25.5" customHeight="1">
      <c r="A250" s="421" t="s">
        <v>268</v>
      </c>
      <c r="B250" s="422"/>
      <c r="C250" s="423"/>
      <c r="D250" s="135" t="s">
        <v>269</v>
      </c>
      <c r="E250" s="23">
        <f>SUM(E251+E260)</f>
        <v>0</v>
      </c>
      <c r="F250" s="23">
        <f t="shared" ref="F250:H250" si="109">SUM(F251+F260)</f>
        <v>0</v>
      </c>
      <c r="G250" s="23">
        <f t="shared" si="109"/>
        <v>0</v>
      </c>
      <c r="H250" s="23">
        <f t="shared" si="109"/>
        <v>0</v>
      </c>
      <c r="I250" s="73" t="e">
        <f t="shared" si="108"/>
        <v>#DIV/0!</v>
      </c>
      <c r="J250" s="73" t="e">
        <f t="shared" si="86"/>
        <v>#DIV/0!</v>
      </c>
    </row>
    <row r="251" spans="1:10">
      <c r="A251" s="136">
        <v>3</v>
      </c>
      <c r="B251" s="137"/>
      <c r="C251" s="138"/>
      <c r="D251" s="121" t="s">
        <v>74</v>
      </c>
      <c r="E251" s="25">
        <f>SUM(E252)</f>
        <v>0</v>
      </c>
      <c r="F251" s="25">
        <f t="shared" ref="F251:H251" si="110">SUM(F252)</f>
        <v>0</v>
      </c>
      <c r="G251" s="25">
        <f t="shared" si="110"/>
        <v>0</v>
      </c>
      <c r="H251" s="25">
        <f t="shared" si="110"/>
        <v>0</v>
      </c>
      <c r="I251" s="74" t="e">
        <f t="shared" si="108"/>
        <v>#DIV/0!</v>
      </c>
      <c r="J251" s="74" t="e">
        <f t="shared" si="86"/>
        <v>#DIV/0!</v>
      </c>
    </row>
    <row r="252" spans="1:10">
      <c r="A252" s="140">
        <v>32</v>
      </c>
      <c r="B252" s="141"/>
      <c r="C252" s="142"/>
      <c r="D252" s="153" t="s">
        <v>84</v>
      </c>
      <c r="E252" s="29">
        <f>SUM(E253+E255+E257)</f>
        <v>0</v>
      </c>
      <c r="F252" s="29">
        <f t="shared" ref="F252:H252" si="111">SUM(F253+F255+F257)</f>
        <v>0</v>
      </c>
      <c r="G252" s="29">
        <f t="shared" si="111"/>
        <v>0</v>
      </c>
      <c r="H252" s="29">
        <f t="shared" si="111"/>
        <v>0</v>
      </c>
      <c r="I252" s="75" t="e">
        <f t="shared" si="108"/>
        <v>#DIV/0!</v>
      </c>
      <c r="J252" s="75" t="e">
        <f t="shared" si="86"/>
        <v>#DIV/0!</v>
      </c>
    </row>
    <row r="253" spans="1:10">
      <c r="A253" s="144">
        <v>321</v>
      </c>
      <c r="B253" s="145"/>
      <c r="C253" s="146"/>
      <c r="D253" s="169" t="s">
        <v>85</v>
      </c>
      <c r="E253" s="33">
        <f>SUM(E254)</f>
        <v>0</v>
      </c>
      <c r="F253" s="33">
        <f t="shared" ref="F253:H253" si="112">SUM(F254)</f>
        <v>0</v>
      </c>
      <c r="G253" s="33">
        <f t="shared" si="112"/>
        <v>0</v>
      </c>
      <c r="H253" s="33">
        <f t="shared" si="112"/>
        <v>0</v>
      </c>
      <c r="I253" s="76" t="e">
        <f t="shared" si="108"/>
        <v>#DIV/0!</v>
      </c>
      <c r="J253" s="76" t="e">
        <f t="shared" si="86"/>
        <v>#DIV/0!</v>
      </c>
    </row>
    <row r="254" spans="1:10">
      <c r="A254" s="166">
        <v>3211</v>
      </c>
      <c r="B254" s="167"/>
      <c r="C254" s="168"/>
      <c r="D254" s="161" t="s">
        <v>86</v>
      </c>
      <c r="E254" s="37"/>
      <c r="F254" s="37"/>
      <c r="G254" s="165"/>
      <c r="H254" s="37"/>
      <c r="I254" s="12" t="e">
        <f t="shared" si="108"/>
        <v>#DIV/0!</v>
      </c>
      <c r="J254" s="12" t="e">
        <f t="shared" si="86"/>
        <v>#DIV/0!</v>
      </c>
    </row>
    <row r="255" spans="1:10">
      <c r="A255" s="171">
        <v>322</v>
      </c>
      <c r="B255" s="172"/>
      <c r="C255" s="176"/>
      <c r="D255" s="169" t="s">
        <v>90</v>
      </c>
      <c r="E255" s="33">
        <f>SUM(E256+E257)</f>
        <v>0</v>
      </c>
      <c r="F255" s="33">
        <f t="shared" ref="F255:H255" si="113">SUM(F256+F257)</f>
        <v>0</v>
      </c>
      <c r="G255" s="33">
        <f t="shared" si="113"/>
        <v>0</v>
      </c>
      <c r="H255" s="33">
        <f t="shared" si="113"/>
        <v>0</v>
      </c>
      <c r="I255" s="76" t="e">
        <f t="shared" si="108"/>
        <v>#DIV/0!</v>
      </c>
      <c r="J255" s="76" t="e">
        <f t="shared" si="86"/>
        <v>#DIV/0!</v>
      </c>
    </row>
    <row r="256" spans="1:10" ht="25.5">
      <c r="A256" s="166">
        <v>3221</v>
      </c>
      <c r="B256" s="167"/>
      <c r="C256" s="168"/>
      <c r="D256" s="161" t="s">
        <v>224</v>
      </c>
      <c r="E256" s="37"/>
      <c r="F256" s="37"/>
      <c r="G256" s="165"/>
      <c r="H256" s="37"/>
      <c r="I256" s="12" t="e">
        <f t="shared" si="108"/>
        <v>#DIV/0!</v>
      </c>
      <c r="J256" s="12" t="e">
        <f t="shared" si="86"/>
        <v>#DIV/0!</v>
      </c>
    </row>
    <row r="257" spans="1:12">
      <c r="A257" s="166">
        <v>3225</v>
      </c>
      <c r="B257" s="167"/>
      <c r="C257" s="168"/>
      <c r="D257" s="161" t="s">
        <v>225</v>
      </c>
      <c r="E257" s="37"/>
      <c r="F257" s="37"/>
      <c r="G257" s="165"/>
      <c r="H257" s="37"/>
      <c r="I257" s="12" t="e">
        <f t="shared" si="108"/>
        <v>#DIV/0!</v>
      </c>
      <c r="J257" s="12" t="e">
        <f t="shared" si="86"/>
        <v>#DIV/0!</v>
      </c>
    </row>
    <row r="258" spans="1:12">
      <c r="A258" s="171">
        <v>323</v>
      </c>
      <c r="B258" s="172"/>
      <c r="C258" s="176"/>
      <c r="D258" s="169" t="s">
        <v>97</v>
      </c>
      <c r="E258" s="177">
        <f>SUM(E259)</f>
        <v>0</v>
      </c>
      <c r="F258" s="177">
        <f t="shared" ref="F258:H258" si="114">SUM(F259)</f>
        <v>0</v>
      </c>
      <c r="G258" s="177">
        <f t="shared" si="114"/>
        <v>0</v>
      </c>
      <c r="H258" s="177">
        <f t="shared" si="114"/>
        <v>0</v>
      </c>
      <c r="I258" s="76" t="e">
        <f>SUM(H258/F258*100)</f>
        <v>#DIV/0!</v>
      </c>
      <c r="J258" s="76" t="e">
        <f t="shared" si="86"/>
        <v>#DIV/0!</v>
      </c>
    </row>
    <row r="259" spans="1:12">
      <c r="A259" s="166">
        <v>3239</v>
      </c>
      <c r="B259" s="167"/>
      <c r="C259" s="168"/>
      <c r="D259" s="161" t="s">
        <v>106</v>
      </c>
      <c r="E259" s="37"/>
      <c r="F259" s="37"/>
      <c r="G259" s="165"/>
      <c r="H259" s="37"/>
      <c r="I259" s="12" t="e">
        <f t="shared" ref="I259:I292" si="115">SUM(H259/E259*100)</f>
        <v>#DIV/0!</v>
      </c>
      <c r="J259" s="12" t="e">
        <f t="shared" si="86"/>
        <v>#DIV/0!</v>
      </c>
    </row>
    <row r="260" spans="1:12" ht="25.5">
      <c r="A260" s="430">
        <v>4</v>
      </c>
      <c r="B260" s="431"/>
      <c r="C260" s="432"/>
      <c r="D260" s="139" t="s">
        <v>126</v>
      </c>
      <c r="E260" s="25">
        <f>SUM(E261)</f>
        <v>0</v>
      </c>
      <c r="F260" s="25">
        <f t="shared" ref="F260:H262" si="116">SUM(F261)</f>
        <v>0</v>
      </c>
      <c r="G260" s="25">
        <f t="shared" si="116"/>
        <v>0</v>
      </c>
      <c r="H260" s="25">
        <f t="shared" si="116"/>
        <v>0</v>
      </c>
      <c r="I260" s="74" t="e">
        <f t="shared" si="115"/>
        <v>#DIV/0!</v>
      </c>
      <c r="J260" s="74" t="e">
        <f t="shared" si="86"/>
        <v>#DIV/0!</v>
      </c>
    </row>
    <row r="261" spans="1:12" ht="25.5">
      <c r="A261" s="433">
        <v>42</v>
      </c>
      <c r="B261" s="434"/>
      <c r="C261" s="435"/>
      <c r="D261" s="108" t="s">
        <v>127</v>
      </c>
      <c r="E261" s="29">
        <f>SUM(E262)</f>
        <v>0</v>
      </c>
      <c r="F261" s="29">
        <f t="shared" si="116"/>
        <v>0</v>
      </c>
      <c r="G261" s="29">
        <f t="shared" si="116"/>
        <v>0</v>
      </c>
      <c r="H261" s="29">
        <f t="shared" si="116"/>
        <v>0</v>
      </c>
      <c r="I261" s="75" t="e">
        <f t="shared" si="115"/>
        <v>#DIV/0!</v>
      </c>
      <c r="J261" s="75" t="e">
        <f t="shared" si="86"/>
        <v>#DIV/0!</v>
      </c>
    </row>
    <row r="262" spans="1:12">
      <c r="A262" s="144">
        <v>422</v>
      </c>
      <c r="B262" s="145"/>
      <c r="C262" s="146"/>
      <c r="D262" s="132" t="s">
        <v>238</v>
      </c>
      <c r="E262" s="33">
        <f>SUM(E263)</f>
        <v>0</v>
      </c>
      <c r="F262" s="33">
        <f t="shared" si="116"/>
        <v>0</v>
      </c>
      <c r="G262" s="33">
        <f t="shared" si="116"/>
        <v>0</v>
      </c>
      <c r="H262" s="33">
        <f t="shared" si="116"/>
        <v>0</v>
      </c>
      <c r="I262" s="76" t="e">
        <f t="shared" si="115"/>
        <v>#DIV/0!</v>
      </c>
      <c r="J262" s="76" t="e">
        <f t="shared" si="86"/>
        <v>#DIV/0!</v>
      </c>
    </row>
    <row r="263" spans="1:12">
      <c r="A263" s="147">
        <v>4221</v>
      </c>
      <c r="B263" s="148"/>
      <c r="C263" s="149"/>
      <c r="D263" s="133" t="s">
        <v>129</v>
      </c>
      <c r="E263" s="37"/>
      <c r="F263" s="37"/>
      <c r="G263" s="165"/>
      <c r="H263" s="37"/>
      <c r="I263" s="12" t="e">
        <f t="shared" si="115"/>
        <v>#DIV/0!</v>
      </c>
      <c r="J263" s="12" t="e">
        <f t="shared" si="86"/>
        <v>#DIV/0!</v>
      </c>
    </row>
    <row r="264" spans="1:12" ht="25.5" customHeight="1">
      <c r="A264" s="412" t="s">
        <v>270</v>
      </c>
      <c r="B264" s="413"/>
      <c r="C264" s="414"/>
      <c r="D264" s="128" t="s">
        <v>271</v>
      </c>
      <c r="E264" s="21">
        <f>SUM(E265+E278+E293)</f>
        <v>0</v>
      </c>
      <c r="F264" s="21">
        <f>SUM(F265+F278+F293)</f>
        <v>70</v>
      </c>
      <c r="G264" s="21">
        <f t="shared" ref="G264:H264" si="117">SUM(G265+G278)</f>
        <v>0</v>
      </c>
      <c r="H264" s="21">
        <f t="shared" si="117"/>
        <v>0</v>
      </c>
      <c r="I264" s="72" t="e">
        <f t="shared" si="115"/>
        <v>#DIV/0!</v>
      </c>
      <c r="J264" s="72" t="e">
        <f t="shared" si="86"/>
        <v>#DIV/0!</v>
      </c>
    </row>
    <row r="265" spans="1:12" ht="25.5" customHeight="1">
      <c r="A265" s="421" t="s">
        <v>272</v>
      </c>
      <c r="B265" s="422"/>
      <c r="C265" s="423"/>
      <c r="D265" s="135" t="s">
        <v>273</v>
      </c>
      <c r="E265" s="23">
        <f>SUM(E266)</f>
        <v>0</v>
      </c>
      <c r="F265" s="23">
        <f t="shared" ref="F265:H265" si="118">SUM(F266)</f>
        <v>0</v>
      </c>
      <c r="G265" s="23">
        <f t="shared" si="118"/>
        <v>0</v>
      </c>
      <c r="H265" s="23">
        <f t="shared" si="118"/>
        <v>0</v>
      </c>
      <c r="I265" s="73" t="e">
        <f t="shared" si="115"/>
        <v>#DIV/0!</v>
      </c>
      <c r="J265" s="73" t="e">
        <f t="shared" si="86"/>
        <v>#DIV/0!</v>
      </c>
      <c r="L265" s="3"/>
    </row>
    <row r="266" spans="1:12">
      <c r="A266" s="136">
        <v>3</v>
      </c>
      <c r="B266" s="137"/>
      <c r="C266" s="138"/>
      <c r="D266" s="121" t="s">
        <v>74</v>
      </c>
      <c r="E266" s="25">
        <f>SUM(E267+E275)</f>
        <v>0</v>
      </c>
      <c r="F266" s="25">
        <f t="shared" ref="F266:H266" si="119">SUM(F267+F275)</f>
        <v>0</v>
      </c>
      <c r="G266" s="25">
        <f t="shared" si="119"/>
        <v>0</v>
      </c>
      <c r="H266" s="25">
        <f t="shared" si="119"/>
        <v>0</v>
      </c>
      <c r="I266" s="74" t="e">
        <f t="shared" si="115"/>
        <v>#DIV/0!</v>
      </c>
      <c r="J266" s="74" t="e">
        <f t="shared" si="86"/>
        <v>#DIV/0!</v>
      </c>
    </row>
    <row r="267" spans="1:12">
      <c r="A267" s="140">
        <v>32</v>
      </c>
      <c r="B267" s="141"/>
      <c r="C267" s="142"/>
      <c r="D267" s="153" t="s">
        <v>84</v>
      </c>
      <c r="E267" s="29">
        <f>SUM(E268+E270+E273)</f>
        <v>0</v>
      </c>
      <c r="F267" s="29">
        <f t="shared" ref="F267:H267" si="120">SUM(F268+F270+F273)</f>
        <v>0</v>
      </c>
      <c r="G267" s="29">
        <f t="shared" si="120"/>
        <v>0</v>
      </c>
      <c r="H267" s="29">
        <f t="shared" si="120"/>
        <v>0</v>
      </c>
      <c r="I267" s="75" t="e">
        <f t="shared" si="115"/>
        <v>#DIV/0!</v>
      </c>
      <c r="J267" s="75" t="e">
        <f t="shared" si="86"/>
        <v>#DIV/0!</v>
      </c>
    </row>
    <row r="268" spans="1:12">
      <c r="A268" s="144">
        <v>321</v>
      </c>
      <c r="B268" s="145"/>
      <c r="C268" s="146"/>
      <c r="D268" s="169" t="s">
        <v>85</v>
      </c>
      <c r="E268" s="33">
        <f>SUM(E269)</f>
        <v>0</v>
      </c>
      <c r="F268" s="33">
        <f t="shared" ref="F268:H268" si="121">SUM(F269)</f>
        <v>0</v>
      </c>
      <c r="G268" s="33">
        <f t="shared" si="121"/>
        <v>0</v>
      </c>
      <c r="H268" s="33">
        <f t="shared" si="121"/>
        <v>0</v>
      </c>
      <c r="I268" s="76" t="e">
        <f t="shared" si="115"/>
        <v>#DIV/0!</v>
      </c>
      <c r="J268" s="76" t="e">
        <f t="shared" si="86"/>
        <v>#DIV/0!</v>
      </c>
    </row>
    <row r="269" spans="1:12">
      <c r="A269" s="166">
        <v>3211</v>
      </c>
      <c r="B269" s="167"/>
      <c r="C269" s="168"/>
      <c r="D269" s="161" t="s">
        <v>86</v>
      </c>
      <c r="E269" s="37"/>
      <c r="F269" s="37"/>
      <c r="G269" s="165"/>
      <c r="H269" s="37"/>
      <c r="I269" s="12" t="e">
        <f t="shared" si="115"/>
        <v>#DIV/0!</v>
      </c>
      <c r="J269" s="12" t="e">
        <f t="shared" si="86"/>
        <v>#DIV/0!</v>
      </c>
    </row>
    <row r="270" spans="1:12">
      <c r="A270" s="171">
        <v>322</v>
      </c>
      <c r="B270" s="172"/>
      <c r="C270" s="176"/>
      <c r="D270" s="169" t="s">
        <v>90</v>
      </c>
      <c r="E270" s="33">
        <f>SUM(E271+E272)</f>
        <v>0</v>
      </c>
      <c r="F270" s="33">
        <f t="shared" ref="F270:H270" si="122">SUM(F271+F272)</f>
        <v>0</v>
      </c>
      <c r="G270" s="33">
        <f t="shared" si="122"/>
        <v>0</v>
      </c>
      <c r="H270" s="33">
        <f t="shared" si="122"/>
        <v>0</v>
      </c>
      <c r="I270" s="76" t="e">
        <f t="shared" si="115"/>
        <v>#DIV/0!</v>
      </c>
      <c r="J270" s="76" t="e">
        <f t="shared" si="86"/>
        <v>#DIV/0!</v>
      </c>
    </row>
    <row r="271" spans="1:12" ht="25.5">
      <c r="A271" s="166">
        <v>3221</v>
      </c>
      <c r="B271" s="167"/>
      <c r="C271" s="168"/>
      <c r="D271" s="161" t="s">
        <v>224</v>
      </c>
      <c r="E271" s="37"/>
      <c r="F271" s="37"/>
      <c r="G271" s="165"/>
      <c r="H271" s="37"/>
      <c r="I271" s="12" t="e">
        <f t="shared" si="115"/>
        <v>#DIV/0!</v>
      </c>
      <c r="J271" s="12" t="e">
        <f t="shared" si="86"/>
        <v>#DIV/0!</v>
      </c>
    </row>
    <row r="272" spans="1:12">
      <c r="A272" s="166">
        <v>3225</v>
      </c>
      <c r="B272" s="167"/>
      <c r="C272" s="168"/>
      <c r="D272" s="161" t="s">
        <v>225</v>
      </c>
      <c r="E272" s="37"/>
      <c r="F272" s="37"/>
      <c r="G272" s="165"/>
      <c r="H272" s="37"/>
      <c r="I272" s="12" t="e">
        <f t="shared" si="115"/>
        <v>#DIV/0!</v>
      </c>
      <c r="J272" s="12" t="e">
        <f t="shared" si="86"/>
        <v>#DIV/0!</v>
      </c>
    </row>
    <row r="273" spans="1:12">
      <c r="A273" s="171">
        <v>323</v>
      </c>
      <c r="B273" s="172"/>
      <c r="C273" s="176"/>
      <c r="D273" s="169" t="s">
        <v>97</v>
      </c>
      <c r="E273" s="33">
        <f>SUM(E274)</f>
        <v>0</v>
      </c>
      <c r="F273" s="33">
        <f t="shared" ref="F273:H273" si="123">SUM(F274)</f>
        <v>0</v>
      </c>
      <c r="G273" s="33">
        <f t="shared" si="123"/>
        <v>0</v>
      </c>
      <c r="H273" s="33">
        <f t="shared" si="123"/>
        <v>0</v>
      </c>
      <c r="I273" s="76" t="e">
        <f t="shared" si="115"/>
        <v>#DIV/0!</v>
      </c>
      <c r="J273" s="76" t="e">
        <f t="shared" si="86"/>
        <v>#DIV/0!</v>
      </c>
    </row>
    <row r="274" spans="1:12">
      <c r="A274" s="166">
        <v>3239</v>
      </c>
      <c r="B274" s="167"/>
      <c r="C274" s="168"/>
      <c r="D274" s="161" t="s">
        <v>106</v>
      </c>
      <c r="E274" s="37"/>
      <c r="F274" s="37"/>
      <c r="G274" s="165"/>
      <c r="H274" s="37"/>
      <c r="I274" s="12" t="e">
        <f t="shared" si="115"/>
        <v>#DIV/0!</v>
      </c>
      <c r="J274" s="12" t="e">
        <f t="shared" si="86"/>
        <v>#DIV/0!</v>
      </c>
      <c r="L274" s="1"/>
    </row>
    <row r="275" spans="1:12">
      <c r="A275" s="433">
        <v>34</v>
      </c>
      <c r="B275" s="434"/>
      <c r="C275" s="435"/>
      <c r="D275" s="143" t="s">
        <v>115</v>
      </c>
      <c r="E275" s="29">
        <f>SUM(E276)</f>
        <v>0</v>
      </c>
      <c r="F275" s="29">
        <f t="shared" ref="F275:H276" si="124">SUM(F276)</f>
        <v>0</v>
      </c>
      <c r="G275" s="29">
        <f t="shared" si="124"/>
        <v>0</v>
      </c>
      <c r="H275" s="29">
        <f t="shared" si="124"/>
        <v>0</v>
      </c>
      <c r="I275" s="75" t="e">
        <f t="shared" si="115"/>
        <v>#DIV/0!</v>
      </c>
      <c r="J275" s="75" t="e">
        <f t="shared" si="86"/>
        <v>#DIV/0!</v>
      </c>
    </row>
    <row r="276" spans="1:12">
      <c r="A276" s="436">
        <v>343</v>
      </c>
      <c r="B276" s="437"/>
      <c r="C276" s="438"/>
      <c r="D276" s="173" t="s">
        <v>116</v>
      </c>
      <c r="E276" s="33">
        <f>SUM(E277)</f>
        <v>0</v>
      </c>
      <c r="F276" s="33">
        <f t="shared" si="124"/>
        <v>0</v>
      </c>
      <c r="G276" s="33">
        <f t="shared" si="124"/>
        <v>0</v>
      </c>
      <c r="H276" s="33">
        <f t="shared" si="124"/>
        <v>0</v>
      </c>
      <c r="I276" s="76" t="e">
        <f t="shared" si="115"/>
        <v>#DIV/0!</v>
      </c>
      <c r="J276" s="76" t="e">
        <f t="shared" si="86"/>
        <v>#DIV/0!</v>
      </c>
    </row>
    <row r="277" spans="1:12">
      <c r="A277" s="147">
        <v>3433</v>
      </c>
      <c r="B277" s="148"/>
      <c r="C277" s="149"/>
      <c r="D277" s="161" t="s">
        <v>119</v>
      </c>
      <c r="E277" s="37"/>
      <c r="F277" s="37"/>
      <c r="G277" s="165"/>
      <c r="H277" s="37"/>
      <c r="I277" s="12" t="e">
        <f t="shared" si="115"/>
        <v>#DIV/0!</v>
      </c>
      <c r="J277" s="12" t="e">
        <f t="shared" si="86"/>
        <v>#DIV/0!</v>
      </c>
    </row>
    <row r="278" spans="1:12" ht="25.5" customHeight="1">
      <c r="A278" s="421" t="s">
        <v>274</v>
      </c>
      <c r="B278" s="422"/>
      <c r="C278" s="423"/>
      <c r="D278" s="135" t="s">
        <v>275</v>
      </c>
      <c r="E278" s="23">
        <f>SUM(E287)</f>
        <v>0</v>
      </c>
      <c r="F278" s="23">
        <f t="shared" ref="F278:H278" si="125">SUM(F287)</f>
        <v>0</v>
      </c>
      <c r="G278" s="23">
        <f t="shared" si="125"/>
        <v>0</v>
      </c>
      <c r="H278" s="23">
        <f t="shared" si="125"/>
        <v>0</v>
      </c>
      <c r="I278" s="73" t="e">
        <f t="shared" si="115"/>
        <v>#DIV/0!</v>
      </c>
      <c r="J278" s="73" t="e">
        <f t="shared" si="86"/>
        <v>#DIV/0!</v>
      </c>
    </row>
    <row r="279" spans="1:12">
      <c r="A279" s="136">
        <v>3</v>
      </c>
      <c r="B279" s="137"/>
      <c r="C279" s="138"/>
      <c r="D279" s="121" t="s">
        <v>74</v>
      </c>
      <c r="E279" s="25">
        <f>SUM(E280+E290)</f>
        <v>0</v>
      </c>
      <c r="F279" s="25">
        <f t="shared" ref="F279:H279" si="126">SUM(F280+F290)</f>
        <v>0</v>
      </c>
      <c r="G279" s="25">
        <f t="shared" si="126"/>
        <v>0</v>
      </c>
      <c r="H279" s="25">
        <f t="shared" si="126"/>
        <v>0</v>
      </c>
      <c r="I279" s="74" t="e">
        <f t="shared" si="115"/>
        <v>#DIV/0!</v>
      </c>
      <c r="J279" s="74" t="e">
        <f t="shared" si="86"/>
        <v>#DIV/0!</v>
      </c>
    </row>
    <row r="280" spans="1:12">
      <c r="A280" s="140">
        <v>32</v>
      </c>
      <c r="B280" s="141"/>
      <c r="C280" s="142"/>
      <c r="D280" s="153" t="s">
        <v>84</v>
      </c>
      <c r="E280" s="29">
        <f>SUM(E281+E283+E286)</f>
        <v>0</v>
      </c>
      <c r="F280" s="29">
        <f t="shared" ref="F280:H280" si="127">SUM(F281+F283+F286)</f>
        <v>0</v>
      </c>
      <c r="G280" s="29">
        <f t="shared" si="127"/>
        <v>0</v>
      </c>
      <c r="H280" s="29">
        <f t="shared" si="127"/>
        <v>0</v>
      </c>
      <c r="I280" s="75" t="e">
        <f t="shared" si="115"/>
        <v>#DIV/0!</v>
      </c>
      <c r="J280" s="75" t="e">
        <f t="shared" si="86"/>
        <v>#DIV/0!</v>
      </c>
    </row>
    <row r="281" spans="1:12">
      <c r="A281" s="144">
        <v>321</v>
      </c>
      <c r="B281" s="145"/>
      <c r="C281" s="146"/>
      <c r="D281" s="169" t="s">
        <v>85</v>
      </c>
      <c r="E281" s="33">
        <f>SUM(E282)</f>
        <v>0</v>
      </c>
      <c r="F281" s="33">
        <f t="shared" ref="F281:H281" si="128">SUM(F282)</f>
        <v>0</v>
      </c>
      <c r="G281" s="33">
        <f t="shared" si="128"/>
        <v>0</v>
      </c>
      <c r="H281" s="33">
        <f t="shared" si="128"/>
        <v>0</v>
      </c>
      <c r="I281" s="76" t="e">
        <f t="shared" si="115"/>
        <v>#DIV/0!</v>
      </c>
      <c r="J281" s="76" t="e">
        <f t="shared" si="86"/>
        <v>#DIV/0!</v>
      </c>
    </row>
    <row r="282" spans="1:12">
      <c r="A282" s="166">
        <v>3211</v>
      </c>
      <c r="B282" s="167"/>
      <c r="C282" s="168"/>
      <c r="D282" s="161" t="s">
        <v>86</v>
      </c>
      <c r="E282" s="37"/>
      <c r="F282" s="37"/>
      <c r="G282" s="165"/>
      <c r="H282" s="37"/>
      <c r="I282" s="12" t="e">
        <f t="shared" si="115"/>
        <v>#DIV/0!</v>
      </c>
      <c r="J282" s="12" t="e">
        <f t="shared" ref="J282:J349" si="129">SUM(H282/G282*100)</f>
        <v>#DIV/0!</v>
      </c>
    </row>
    <row r="283" spans="1:12">
      <c r="A283" s="171">
        <v>322</v>
      </c>
      <c r="B283" s="172"/>
      <c r="C283" s="176"/>
      <c r="D283" s="169" t="s">
        <v>90</v>
      </c>
      <c r="E283" s="33">
        <f>SUM(E284+E285)</f>
        <v>0</v>
      </c>
      <c r="F283" s="33">
        <f t="shared" ref="F283:H283" si="130">SUM(F284+F285)</f>
        <v>0</v>
      </c>
      <c r="G283" s="33">
        <f t="shared" si="130"/>
        <v>0</v>
      </c>
      <c r="H283" s="33">
        <f t="shared" si="130"/>
        <v>0</v>
      </c>
      <c r="I283" s="76" t="e">
        <f t="shared" si="115"/>
        <v>#DIV/0!</v>
      </c>
      <c r="J283" s="76" t="e">
        <f t="shared" si="129"/>
        <v>#DIV/0!</v>
      </c>
    </row>
    <row r="284" spans="1:12" ht="25.5">
      <c r="A284" s="166">
        <v>3221</v>
      </c>
      <c r="B284" s="167"/>
      <c r="C284" s="168"/>
      <c r="D284" s="161" t="s">
        <v>224</v>
      </c>
      <c r="E284" s="37"/>
      <c r="F284" s="37"/>
      <c r="G284" s="165"/>
      <c r="H284" s="37"/>
      <c r="I284" s="12" t="e">
        <f t="shared" si="115"/>
        <v>#DIV/0!</v>
      </c>
      <c r="J284" s="12" t="e">
        <f t="shared" si="129"/>
        <v>#DIV/0!</v>
      </c>
    </row>
    <row r="285" spans="1:12">
      <c r="A285" s="166">
        <v>3225</v>
      </c>
      <c r="B285" s="167"/>
      <c r="C285" s="168"/>
      <c r="D285" s="161" t="s">
        <v>225</v>
      </c>
      <c r="E285" s="37"/>
      <c r="F285" s="37"/>
      <c r="G285" s="165"/>
      <c r="H285" s="37"/>
      <c r="I285" s="12" t="e">
        <f t="shared" si="115"/>
        <v>#DIV/0!</v>
      </c>
      <c r="J285" s="12" t="e">
        <f t="shared" si="129"/>
        <v>#DIV/0!</v>
      </c>
    </row>
    <row r="286" spans="1:12">
      <c r="A286" s="171">
        <v>323</v>
      </c>
      <c r="B286" s="172"/>
      <c r="C286" s="176"/>
      <c r="D286" s="169" t="s">
        <v>97</v>
      </c>
      <c r="E286" s="33">
        <f>SUM(E287)</f>
        <v>0</v>
      </c>
      <c r="F286" s="33">
        <f t="shared" ref="F286:H288" si="131">SUM(F287)</f>
        <v>0</v>
      </c>
      <c r="G286" s="33">
        <f t="shared" si="131"/>
        <v>0</v>
      </c>
      <c r="H286" s="33">
        <f t="shared" si="131"/>
        <v>0</v>
      </c>
      <c r="I286" s="76" t="e">
        <f t="shared" si="115"/>
        <v>#DIV/0!</v>
      </c>
      <c r="J286" s="76" t="e">
        <f t="shared" si="129"/>
        <v>#DIV/0!</v>
      </c>
    </row>
    <row r="287" spans="1:12">
      <c r="A287" s="166">
        <v>3239</v>
      </c>
      <c r="B287" s="167"/>
      <c r="C287" s="168"/>
      <c r="D287" s="161" t="s">
        <v>106</v>
      </c>
      <c r="E287" s="37"/>
      <c r="F287" s="37"/>
      <c r="G287" s="165"/>
      <c r="H287" s="37"/>
      <c r="I287" s="12" t="e">
        <f t="shared" si="115"/>
        <v>#DIV/0!</v>
      </c>
      <c r="J287" s="12" t="e">
        <f t="shared" si="129"/>
        <v>#DIV/0!</v>
      </c>
    </row>
    <row r="288" spans="1:12" ht="25.5">
      <c r="A288" s="166">
        <v>329</v>
      </c>
      <c r="B288" s="167"/>
      <c r="C288" s="168"/>
      <c r="D288" s="161" t="s">
        <v>108</v>
      </c>
      <c r="E288" s="33">
        <f>SUM(E289)</f>
        <v>0</v>
      </c>
      <c r="F288" s="33">
        <f t="shared" si="131"/>
        <v>0</v>
      </c>
      <c r="G288" s="33">
        <f t="shared" si="131"/>
        <v>0</v>
      </c>
      <c r="H288" s="33">
        <f t="shared" si="131"/>
        <v>0</v>
      </c>
      <c r="I288" s="76" t="e">
        <f t="shared" ref="I288" si="132">SUM(H288/E288*100)</f>
        <v>#DIV/0!</v>
      </c>
      <c r="J288" s="76" t="e">
        <f t="shared" ref="J288" si="133">SUM(H288/G288*100)</f>
        <v>#DIV/0!</v>
      </c>
    </row>
    <row r="289" spans="1:12" ht="25.5">
      <c r="A289" s="166">
        <v>3299</v>
      </c>
      <c r="B289" s="167"/>
      <c r="C289" s="168"/>
      <c r="D289" s="161" t="s">
        <v>108</v>
      </c>
      <c r="E289" s="37"/>
      <c r="F289" s="37"/>
      <c r="G289" s="165"/>
      <c r="H289" s="37"/>
      <c r="I289" s="12"/>
      <c r="J289" s="12"/>
    </row>
    <row r="290" spans="1:12">
      <c r="A290" s="433">
        <v>34</v>
      </c>
      <c r="B290" s="434"/>
      <c r="C290" s="435"/>
      <c r="D290" s="143" t="s">
        <v>115</v>
      </c>
      <c r="E290" s="29">
        <f>SUM(E291)</f>
        <v>0</v>
      </c>
      <c r="F290" s="29">
        <f t="shared" ref="F290:H291" si="134">SUM(F291)</f>
        <v>0</v>
      </c>
      <c r="G290" s="29">
        <f t="shared" si="134"/>
        <v>0</v>
      </c>
      <c r="H290" s="29">
        <f t="shared" si="134"/>
        <v>0</v>
      </c>
      <c r="I290" s="75" t="e">
        <f t="shared" si="115"/>
        <v>#DIV/0!</v>
      </c>
      <c r="J290" s="75" t="e">
        <f t="shared" si="129"/>
        <v>#DIV/0!</v>
      </c>
    </row>
    <row r="291" spans="1:12">
      <c r="A291" s="436">
        <v>343</v>
      </c>
      <c r="B291" s="437"/>
      <c r="C291" s="438"/>
      <c r="D291" s="173" t="s">
        <v>116</v>
      </c>
      <c r="E291" s="33">
        <f>SUM(E292)</f>
        <v>0</v>
      </c>
      <c r="F291" s="33">
        <f t="shared" si="134"/>
        <v>0</v>
      </c>
      <c r="G291" s="33">
        <f t="shared" si="134"/>
        <v>0</v>
      </c>
      <c r="H291" s="33">
        <f t="shared" si="134"/>
        <v>0</v>
      </c>
      <c r="I291" s="76" t="e">
        <f t="shared" si="115"/>
        <v>#DIV/0!</v>
      </c>
      <c r="J291" s="76" t="e">
        <f t="shared" si="129"/>
        <v>#DIV/0!</v>
      </c>
    </row>
    <row r="292" spans="1:12">
      <c r="A292" s="147">
        <v>3433</v>
      </c>
      <c r="B292" s="148"/>
      <c r="C292" s="149"/>
      <c r="D292" s="161" t="s">
        <v>119</v>
      </c>
      <c r="E292" s="37"/>
      <c r="F292" s="37"/>
      <c r="G292" s="165"/>
      <c r="H292" s="37"/>
      <c r="I292" s="12" t="e">
        <f t="shared" si="115"/>
        <v>#DIV/0!</v>
      </c>
      <c r="J292" s="12" t="e">
        <f t="shared" si="129"/>
        <v>#DIV/0!</v>
      </c>
    </row>
    <row r="293" spans="1:12" ht="24" customHeight="1">
      <c r="A293" s="421" t="s">
        <v>276</v>
      </c>
      <c r="B293" s="422"/>
      <c r="C293" s="423"/>
      <c r="D293" s="135" t="s">
        <v>277</v>
      </c>
      <c r="E293" s="23">
        <f>SUM(E303)</f>
        <v>0</v>
      </c>
      <c r="F293" s="23">
        <f>SUM(F294)</f>
        <v>70</v>
      </c>
      <c r="G293" s="23">
        <f t="shared" ref="G293:H293" si="135">SUM(G303)</f>
        <v>0</v>
      </c>
      <c r="H293" s="23">
        <f t="shared" si="135"/>
        <v>0</v>
      </c>
      <c r="I293" s="73" t="e">
        <f t="shared" ref="I293:I295" si="136">SUM(H293/E293*100)</f>
        <v>#DIV/0!</v>
      </c>
      <c r="J293" s="73" t="e">
        <f t="shared" ref="J293:J295" si="137">SUM(H293/G293*100)</f>
        <v>#DIV/0!</v>
      </c>
    </row>
    <row r="294" spans="1:12" ht="25.5">
      <c r="A294" s="433">
        <v>42</v>
      </c>
      <c r="B294" s="434"/>
      <c r="C294" s="435"/>
      <c r="D294" s="108" t="s">
        <v>127</v>
      </c>
      <c r="E294" s="29">
        <f>SUM(E295)</f>
        <v>0</v>
      </c>
      <c r="F294" s="29">
        <f t="shared" ref="F294:H294" si="138">SUM(F295)</f>
        <v>70</v>
      </c>
      <c r="G294" s="29">
        <f t="shared" si="138"/>
        <v>0</v>
      </c>
      <c r="H294" s="29">
        <f t="shared" si="138"/>
        <v>0</v>
      </c>
      <c r="I294" s="75" t="e">
        <f t="shared" si="136"/>
        <v>#DIV/0!</v>
      </c>
      <c r="J294" s="75" t="e">
        <f t="shared" si="137"/>
        <v>#DIV/0!</v>
      </c>
    </row>
    <row r="295" spans="1:12">
      <c r="A295" s="144">
        <v>421</v>
      </c>
      <c r="B295" s="145"/>
      <c r="C295" s="146"/>
      <c r="D295" s="132" t="s">
        <v>139</v>
      </c>
      <c r="E295" s="33"/>
      <c r="F295" s="33">
        <v>70</v>
      </c>
      <c r="G295" s="33">
        <f>SUM(G297)</f>
        <v>0</v>
      </c>
      <c r="H295" s="33">
        <f>SUM(H297)</f>
        <v>0</v>
      </c>
      <c r="I295" s="76" t="e">
        <f t="shared" si="136"/>
        <v>#DIV/0!</v>
      </c>
      <c r="J295" s="76" t="e">
        <f t="shared" si="137"/>
        <v>#DIV/0!</v>
      </c>
    </row>
    <row r="296" spans="1:12">
      <c r="A296" s="144">
        <v>4211</v>
      </c>
      <c r="B296" s="145"/>
      <c r="C296" s="146"/>
      <c r="D296" s="132" t="s">
        <v>278</v>
      </c>
      <c r="E296" s="33"/>
      <c r="F296" s="33">
        <v>0</v>
      </c>
      <c r="G296" s="33"/>
      <c r="H296" s="33">
        <v>0</v>
      </c>
      <c r="I296" s="76"/>
      <c r="J296" s="76"/>
    </row>
    <row r="297" spans="1:12" ht="25.5" customHeight="1">
      <c r="A297" s="412" t="s">
        <v>279</v>
      </c>
      <c r="B297" s="413"/>
      <c r="C297" s="414"/>
      <c r="D297" s="128" t="s">
        <v>280</v>
      </c>
      <c r="E297" s="49">
        <f t="shared" ref="E297:H301" si="139">SUM(E298)</f>
        <v>0</v>
      </c>
      <c r="F297" s="49">
        <f>SUM(F298)</f>
        <v>20000</v>
      </c>
      <c r="G297" s="49">
        <f t="shared" si="139"/>
        <v>0</v>
      </c>
      <c r="H297" s="49">
        <f t="shared" si="139"/>
        <v>0</v>
      </c>
      <c r="I297" s="72" t="e">
        <f t="shared" ref="I297:I328" si="140">SUM(H297/E297*100)</f>
        <v>#DIV/0!</v>
      </c>
      <c r="J297" s="72" t="e">
        <f t="shared" si="129"/>
        <v>#DIV/0!</v>
      </c>
    </row>
    <row r="298" spans="1:12" ht="25.5">
      <c r="A298" s="421" t="s">
        <v>281</v>
      </c>
      <c r="B298" s="422"/>
      <c r="C298" s="423"/>
      <c r="D298" s="135" t="s">
        <v>235</v>
      </c>
      <c r="E298" s="23">
        <f t="shared" si="139"/>
        <v>0</v>
      </c>
      <c r="F298" s="23">
        <f t="shared" si="139"/>
        <v>20000</v>
      </c>
      <c r="G298" s="23">
        <f t="shared" si="139"/>
        <v>0</v>
      </c>
      <c r="H298" s="23">
        <f>SUM(H299)</f>
        <v>0</v>
      </c>
      <c r="I298" s="73" t="e">
        <f t="shared" si="140"/>
        <v>#DIV/0!</v>
      </c>
      <c r="J298" s="73" t="e">
        <f t="shared" si="129"/>
        <v>#DIV/0!</v>
      </c>
    </row>
    <row r="299" spans="1:12">
      <c r="A299" s="430">
        <v>3</v>
      </c>
      <c r="B299" s="431"/>
      <c r="C299" s="432"/>
      <c r="D299" s="139" t="s">
        <v>74</v>
      </c>
      <c r="E299" s="25">
        <f t="shared" si="139"/>
        <v>0</v>
      </c>
      <c r="F299" s="25">
        <f t="shared" si="139"/>
        <v>20000</v>
      </c>
      <c r="G299" s="25">
        <f t="shared" si="139"/>
        <v>0</v>
      </c>
      <c r="H299" s="25">
        <f>SUM(H300)</f>
        <v>0</v>
      </c>
      <c r="I299" s="74" t="e">
        <f t="shared" si="140"/>
        <v>#DIV/0!</v>
      </c>
      <c r="J299" s="74" t="e">
        <f t="shared" si="129"/>
        <v>#DIV/0!</v>
      </c>
    </row>
    <row r="300" spans="1:12">
      <c r="A300" s="433">
        <v>32</v>
      </c>
      <c r="B300" s="434"/>
      <c r="C300" s="435"/>
      <c r="D300" s="143" t="s">
        <v>84</v>
      </c>
      <c r="E300" s="29">
        <f>SUM(E301)</f>
        <v>0</v>
      </c>
      <c r="F300" s="29">
        <f t="shared" si="139"/>
        <v>20000</v>
      </c>
      <c r="G300" s="29">
        <f t="shared" si="139"/>
        <v>0</v>
      </c>
      <c r="H300" s="29">
        <f t="shared" si="139"/>
        <v>0</v>
      </c>
      <c r="I300" s="75" t="e">
        <f t="shared" si="140"/>
        <v>#DIV/0!</v>
      </c>
      <c r="J300" s="75" t="e">
        <f t="shared" si="129"/>
        <v>#DIV/0!</v>
      </c>
    </row>
    <row r="301" spans="1:12">
      <c r="A301" s="144">
        <v>322</v>
      </c>
      <c r="B301" s="145"/>
      <c r="C301" s="146"/>
      <c r="D301" s="169" t="s">
        <v>90</v>
      </c>
      <c r="E301" s="33">
        <f>SUM(E302)</f>
        <v>0</v>
      </c>
      <c r="F301" s="33">
        <v>20000</v>
      </c>
      <c r="G301" s="33">
        <f t="shared" si="139"/>
        <v>0</v>
      </c>
      <c r="H301" s="33">
        <f t="shared" si="139"/>
        <v>0</v>
      </c>
      <c r="I301" s="76" t="e">
        <f t="shared" si="140"/>
        <v>#DIV/0!</v>
      </c>
      <c r="J301" s="76" t="e">
        <f t="shared" si="129"/>
        <v>#DIV/0!</v>
      </c>
    </row>
    <row r="302" spans="1:12">
      <c r="A302" s="147">
        <v>3222</v>
      </c>
      <c r="B302" s="148"/>
      <c r="C302" s="149"/>
      <c r="D302" s="161" t="s">
        <v>92</v>
      </c>
      <c r="E302" s="37">
        <v>0</v>
      </c>
      <c r="F302" s="37">
        <v>0</v>
      </c>
      <c r="G302" s="165"/>
      <c r="H302" s="37"/>
      <c r="I302" s="12" t="e">
        <f t="shared" si="140"/>
        <v>#DIV/0!</v>
      </c>
      <c r="J302" s="12" t="e">
        <f t="shared" si="129"/>
        <v>#DIV/0!</v>
      </c>
    </row>
    <row r="303" spans="1:12" ht="38.25" customHeight="1">
      <c r="A303" s="412" t="s">
        <v>282</v>
      </c>
      <c r="B303" s="413"/>
      <c r="C303" s="414"/>
      <c r="D303" s="128" t="s">
        <v>283</v>
      </c>
      <c r="E303" s="21">
        <f>SUM(E304)</f>
        <v>0</v>
      </c>
      <c r="F303" s="21">
        <f>SUM(F304)</f>
        <v>212</v>
      </c>
      <c r="G303" s="21">
        <f t="shared" ref="G303:H303" si="141">SUM(G304)</f>
        <v>0</v>
      </c>
      <c r="H303" s="21">
        <f t="shared" si="141"/>
        <v>0</v>
      </c>
      <c r="I303" s="72" t="e">
        <f t="shared" si="140"/>
        <v>#DIV/0!</v>
      </c>
      <c r="J303" s="72" t="e">
        <f t="shared" si="129"/>
        <v>#DIV/0!</v>
      </c>
    </row>
    <row r="304" spans="1:12" ht="25.5">
      <c r="A304" s="113" t="s">
        <v>284</v>
      </c>
      <c r="B304" s="114" t="s">
        <v>285</v>
      </c>
      <c r="C304" s="178"/>
      <c r="D304" s="179" t="s">
        <v>235</v>
      </c>
      <c r="E304" s="23">
        <f>SUM(E305)</f>
        <v>0</v>
      </c>
      <c r="F304" s="23">
        <f t="shared" ref="F304:H307" si="142">SUM(F305)</f>
        <v>212</v>
      </c>
      <c r="G304" s="23">
        <f t="shared" si="142"/>
        <v>0</v>
      </c>
      <c r="H304" s="23">
        <f t="shared" si="142"/>
        <v>0</v>
      </c>
      <c r="I304" s="73" t="e">
        <f t="shared" si="140"/>
        <v>#DIV/0!</v>
      </c>
      <c r="J304" s="73" t="e">
        <f t="shared" si="129"/>
        <v>#DIV/0!</v>
      </c>
      <c r="L304" s="1"/>
    </row>
    <row r="305" spans="1:10">
      <c r="A305" s="430">
        <v>3</v>
      </c>
      <c r="B305" s="431"/>
      <c r="C305" s="432"/>
      <c r="D305" s="139" t="s">
        <v>74</v>
      </c>
      <c r="E305" s="25">
        <f>SUM(E306)</f>
        <v>0</v>
      </c>
      <c r="F305" s="25">
        <f t="shared" si="142"/>
        <v>212</v>
      </c>
      <c r="G305" s="25">
        <f t="shared" si="142"/>
        <v>0</v>
      </c>
      <c r="H305" s="25">
        <f t="shared" si="142"/>
        <v>0</v>
      </c>
      <c r="I305" s="74" t="e">
        <f t="shared" si="140"/>
        <v>#DIV/0!</v>
      </c>
      <c r="J305" s="74" t="e">
        <f t="shared" si="129"/>
        <v>#DIV/0!</v>
      </c>
    </row>
    <row r="306" spans="1:10">
      <c r="A306" s="433">
        <v>38</v>
      </c>
      <c r="B306" s="434"/>
      <c r="C306" s="435"/>
      <c r="D306" s="143" t="s">
        <v>124</v>
      </c>
      <c r="E306" s="29">
        <f>SUM(E307)</f>
        <v>0</v>
      </c>
      <c r="F306" s="29">
        <f t="shared" si="142"/>
        <v>212</v>
      </c>
      <c r="G306" s="29">
        <f t="shared" si="142"/>
        <v>0</v>
      </c>
      <c r="H306" s="29">
        <f t="shared" si="142"/>
        <v>0</v>
      </c>
      <c r="I306" s="75" t="e">
        <f t="shared" si="140"/>
        <v>#DIV/0!</v>
      </c>
      <c r="J306" s="75" t="e">
        <f t="shared" si="129"/>
        <v>#DIV/0!</v>
      </c>
    </row>
    <row r="307" spans="1:10">
      <c r="A307" s="144">
        <v>381</v>
      </c>
      <c r="B307" s="145"/>
      <c r="C307" s="146"/>
      <c r="D307" s="169" t="s">
        <v>58</v>
      </c>
      <c r="E307" s="33">
        <f>SUM(E308)</f>
        <v>0</v>
      </c>
      <c r="F307" s="33">
        <v>212</v>
      </c>
      <c r="G307" s="33">
        <f t="shared" si="142"/>
        <v>0</v>
      </c>
      <c r="H307" s="33">
        <f t="shared" si="142"/>
        <v>0</v>
      </c>
      <c r="I307" s="76" t="e">
        <f t="shared" si="140"/>
        <v>#DIV/0!</v>
      </c>
      <c r="J307" s="76" t="e">
        <f t="shared" si="129"/>
        <v>#DIV/0!</v>
      </c>
    </row>
    <row r="308" spans="1:10">
      <c r="A308" s="147">
        <v>3812</v>
      </c>
      <c r="B308" s="148"/>
      <c r="C308" s="149"/>
      <c r="D308" s="161" t="s">
        <v>125</v>
      </c>
      <c r="E308" s="37">
        <v>0</v>
      </c>
      <c r="F308" s="37">
        <v>0</v>
      </c>
      <c r="G308" s="37"/>
      <c r="H308" s="37"/>
      <c r="I308" s="12" t="e">
        <f t="shared" si="140"/>
        <v>#DIV/0!</v>
      </c>
      <c r="J308" s="12" t="e">
        <f t="shared" si="129"/>
        <v>#DIV/0!</v>
      </c>
    </row>
    <row r="309" spans="1:10" ht="15" customHeight="1">
      <c r="A309" s="412" t="s">
        <v>286</v>
      </c>
      <c r="B309" s="413"/>
      <c r="C309" s="414"/>
      <c r="D309" s="128" t="s">
        <v>287</v>
      </c>
      <c r="E309" s="21">
        <f>SUM(E310+E317+E322)</f>
        <v>0</v>
      </c>
      <c r="F309" s="21">
        <f t="shared" ref="F309:H309" si="143">SUM(F310+F317+F322)</f>
        <v>0</v>
      </c>
      <c r="G309" s="21">
        <f t="shared" si="143"/>
        <v>0</v>
      </c>
      <c r="H309" s="21">
        <f t="shared" si="143"/>
        <v>0</v>
      </c>
      <c r="I309" s="72" t="e">
        <f t="shared" si="140"/>
        <v>#DIV/0!</v>
      </c>
      <c r="J309" s="72" t="e">
        <f t="shared" si="129"/>
        <v>#DIV/0!</v>
      </c>
    </row>
    <row r="310" spans="1:10" ht="15" customHeight="1">
      <c r="A310" s="421" t="s">
        <v>208</v>
      </c>
      <c r="B310" s="422"/>
      <c r="C310" s="423"/>
      <c r="D310" s="135" t="s">
        <v>209</v>
      </c>
      <c r="E310" s="23">
        <f t="shared" ref="E310:H311" si="144">SUM(E311)</f>
        <v>0</v>
      </c>
      <c r="F310" s="23">
        <f t="shared" si="144"/>
        <v>0</v>
      </c>
      <c r="G310" s="23">
        <f t="shared" si="144"/>
        <v>0</v>
      </c>
      <c r="H310" s="23">
        <f t="shared" si="144"/>
        <v>0</v>
      </c>
      <c r="I310" s="73" t="e">
        <f t="shared" si="140"/>
        <v>#DIV/0!</v>
      </c>
      <c r="J310" s="73" t="e">
        <f t="shared" si="129"/>
        <v>#DIV/0!</v>
      </c>
    </row>
    <row r="311" spans="1:10">
      <c r="A311" s="45">
        <v>3</v>
      </c>
      <c r="B311" s="46"/>
      <c r="C311" s="47"/>
      <c r="D311" s="47" t="s">
        <v>74</v>
      </c>
      <c r="E311" s="25">
        <f>SUM(E312)</f>
        <v>0</v>
      </c>
      <c r="F311" s="25">
        <f t="shared" si="144"/>
        <v>0</v>
      </c>
      <c r="G311" s="25">
        <f t="shared" si="144"/>
        <v>0</v>
      </c>
      <c r="H311" s="25">
        <f>SUM(H312+H318)</f>
        <v>0</v>
      </c>
      <c r="I311" s="74" t="e">
        <f t="shared" si="140"/>
        <v>#DIV/0!</v>
      </c>
      <c r="J311" s="74" t="e">
        <f t="shared" si="129"/>
        <v>#DIV/0!</v>
      </c>
    </row>
    <row r="312" spans="1:10">
      <c r="A312" s="26">
        <v>31</v>
      </c>
      <c r="B312" s="27"/>
      <c r="C312" s="28"/>
      <c r="D312" s="28" t="s">
        <v>75</v>
      </c>
      <c r="E312" s="29">
        <f>SUM(E313+E315)</f>
        <v>0</v>
      </c>
      <c r="F312" s="29">
        <f t="shared" ref="F312:H312" si="145">SUM(F313+F315)</f>
        <v>0</v>
      </c>
      <c r="G312" s="29">
        <f t="shared" si="145"/>
        <v>0</v>
      </c>
      <c r="H312" s="29">
        <f t="shared" si="145"/>
        <v>0</v>
      </c>
      <c r="I312" s="75" t="e">
        <f t="shared" si="140"/>
        <v>#DIV/0!</v>
      </c>
      <c r="J312" s="75" t="e">
        <f t="shared" si="129"/>
        <v>#DIV/0!</v>
      </c>
    </row>
    <row r="313" spans="1:10">
      <c r="A313" s="30">
        <v>311</v>
      </c>
      <c r="B313" s="31"/>
      <c r="C313" s="32"/>
      <c r="D313" s="32" t="s">
        <v>210</v>
      </c>
      <c r="E313" s="33">
        <f>SUM(E314)</f>
        <v>0</v>
      </c>
      <c r="F313" s="33">
        <f t="shared" ref="F313:H313" si="146">SUM(F314)</f>
        <v>0</v>
      </c>
      <c r="G313" s="33">
        <f t="shared" si="146"/>
        <v>0</v>
      </c>
      <c r="H313" s="33">
        <f t="shared" si="146"/>
        <v>0</v>
      </c>
      <c r="I313" s="76" t="e">
        <f t="shared" si="140"/>
        <v>#DIV/0!</v>
      </c>
      <c r="J313" s="76" t="e">
        <f t="shared" si="129"/>
        <v>#DIV/0!</v>
      </c>
    </row>
    <row r="314" spans="1:10">
      <c r="A314" s="34">
        <v>3111</v>
      </c>
      <c r="B314" s="35"/>
      <c r="C314" s="36"/>
      <c r="D314" s="36" t="s">
        <v>77</v>
      </c>
      <c r="E314" s="37"/>
      <c r="F314" s="37"/>
      <c r="G314" s="37"/>
      <c r="H314" s="37"/>
      <c r="I314" s="12" t="e">
        <f t="shared" si="140"/>
        <v>#DIV/0!</v>
      </c>
      <c r="J314" s="12" t="e">
        <f t="shared" si="129"/>
        <v>#DIV/0!</v>
      </c>
    </row>
    <row r="315" spans="1:10">
      <c r="A315" s="30">
        <v>312</v>
      </c>
      <c r="B315" s="31"/>
      <c r="C315" s="32"/>
      <c r="D315" s="32" t="s">
        <v>80</v>
      </c>
      <c r="E315" s="33">
        <f>SUM(E316)</f>
        <v>0</v>
      </c>
      <c r="F315" s="33">
        <f t="shared" ref="F315:H315" si="147">SUM(F316)</f>
        <v>0</v>
      </c>
      <c r="G315" s="33">
        <f t="shared" si="147"/>
        <v>0</v>
      </c>
      <c r="H315" s="33">
        <f t="shared" si="147"/>
        <v>0</v>
      </c>
      <c r="I315" s="180" t="e">
        <f t="shared" si="140"/>
        <v>#DIV/0!</v>
      </c>
      <c r="J315" s="180" t="e">
        <f t="shared" si="129"/>
        <v>#DIV/0!</v>
      </c>
    </row>
    <row r="316" spans="1:10">
      <c r="A316" s="34">
        <v>3121</v>
      </c>
      <c r="B316" s="35"/>
      <c r="C316" s="36"/>
      <c r="D316" s="36" t="s">
        <v>80</v>
      </c>
      <c r="E316" s="37"/>
      <c r="F316" s="37"/>
      <c r="G316" s="37"/>
      <c r="H316" s="37"/>
      <c r="I316" s="12" t="e">
        <f t="shared" si="140"/>
        <v>#DIV/0!</v>
      </c>
      <c r="J316" s="12" t="e">
        <f t="shared" si="129"/>
        <v>#DIV/0!</v>
      </c>
    </row>
    <row r="317" spans="1:10" ht="25.5" customHeight="1">
      <c r="A317" s="421" t="s">
        <v>262</v>
      </c>
      <c r="B317" s="422"/>
      <c r="C317" s="423"/>
      <c r="D317" s="135" t="s">
        <v>263</v>
      </c>
      <c r="E317" s="23">
        <f t="shared" ref="E317:H320" si="148">SUM(E318)</f>
        <v>0</v>
      </c>
      <c r="F317" s="23">
        <f t="shared" si="148"/>
        <v>0</v>
      </c>
      <c r="G317" s="23">
        <f t="shared" si="148"/>
        <v>0</v>
      </c>
      <c r="H317" s="23">
        <f t="shared" si="148"/>
        <v>0</v>
      </c>
      <c r="I317" s="73" t="e">
        <f t="shared" si="140"/>
        <v>#DIV/0!</v>
      </c>
      <c r="J317" s="73" t="e">
        <f t="shared" si="129"/>
        <v>#DIV/0!</v>
      </c>
    </row>
    <row r="318" spans="1:10">
      <c r="A318" s="430">
        <v>3</v>
      </c>
      <c r="B318" s="431"/>
      <c r="C318" s="432"/>
      <c r="D318" s="139" t="s">
        <v>74</v>
      </c>
      <c r="E318" s="25">
        <f t="shared" si="148"/>
        <v>0</v>
      </c>
      <c r="F318" s="25">
        <f t="shared" si="148"/>
        <v>0</v>
      </c>
      <c r="G318" s="25">
        <f t="shared" si="148"/>
        <v>0</v>
      </c>
      <c r="H318" s="25">
        <f t="shared" si="148"/>
        <v>0</v>
      </c>
      <c r="I318" s="74" t="e">
        <f t="shared" si="140"/>
        <v>#DIV/0!</v>
      </c>
      <c r="J318" s="74" t="e">
        <f t="shared" si="129"/>
        <v>#DIV/0!</v>
      </c>
    </row>
    <row r="319" spans="1:10">
      <c r="A319" s="433">
        <v>32</v>
      </c>
      <c r="B319" s="434"/>
      <c r="C319" s="435"/>
      <c r="D319" s="143" t="s">
        <v>84</v>
      </c>
      <c r="E319" s="29">
        <f>SUM(E320)</f>
        <v>0</v>
      </c>
      <c r="F319" s="29">
        <f t="shared" si="148"/>
        <v>0</v>
      </c>
      <c r="G319" s="29">
        <f t="shared" si="148"/>
        <v>0</v>
      </c>
      <c r="H319" s="29">
        <f t="shared" si="148"/>
        <v>0</v>
      </c>
      <c r="I319" s="75" t="e">
        <f t="shared" si="140"/>
        <v>#DIV/0!</v>
      </c>
      <c r="J319" s="75" t="e">
        <f t="shared" si="129"/>
        <v>#DIV/0!</v>
      </c>
    </row>
    <row r="320" spans="1:10">
      <c r="A320" s="144">
        <v>323</v>
      </c>
      <c r="B320" s="145"/>
      <c r="C320" s="146"/>
      <c r="D320" s="169" t="s">
        <v>97</v>
      </c>
      <c r="E320" s="33">
        <f>SUM(E321)</f>
        <v>0</v>
      </c>
      <c r="F320" s="33">
        <f t="shared" si="148"/>
        <v>0</v>
      </c>
      <c r="G320" s="33">
        <f t="shared" si="148"/>
        <v>0</v>
      </c>
      <c r="H320" s="33">
        <f t="shared" si="148"/>
        <v>0</v>
      </c>
      <c r="I320" s="76" t="e">
        <f t="shared" si="140"/>
        <v>#DIV/0!</v>
      </c>
      <c r="J320" s="76" t="e">
        <f t="shared" si="129"/>
        <v>#DIV/0!</v>
      </c>
    </row>
    <row r="321" spans="1:12">
      <c r="A321" s="166">
        <v>3239</v>
      </c>
      <c r="B321" s="167"/>
      <c r="C321" s="168"/>
      <c r="D321" s="170" t="s">
        <v>106</v>
      </c>
      <c r="E321" s="37"/>
      <c r="F321" s="37"/>
      <c r="G321" s="165"/>
      <c r="H321" s="37"/>
      <c r="I321" s="12" t="e">
        <f t="shared" si="140"/>
        <v>#DIV/0!</v>
      </c>
      <c r="J321" s="12" t="e">
        <f t="shared" si="129"/>
        <v>#DIV/0!</v>
      </c>
    </row>
    <row r="322" spans="1:12" ht="15" customHeight="1">
      <c r="A322" s="421" t="s">
        <v>288</v>
      </c>
      <c r="B322" s="422"/>
      <c r="C322" s="423"/>
      <c r="D322" s="135" t="s">
        <v>289</v>
      </c>
      <c r="E322" s="181">
        <f>SUM(E323)</f>
        <v>0</v>
      </c>
      <c r="F322" s="181">
        <f t="shared" ref="F322:H322" si="149">SUM(F323)</f>
        <v>0</v>
      </c>
      <c r="G322" s="181">
        <f t="shared" si="149"/>
        <v>0</v>
      </c>
      <c r="H322" s="181">
        <f t="shared" si="149"/>
        <v>0</v>
      </c>
      <c r="I322" s="73" t="e">
        <f t="shared" si="140"/>
        <v>#DIV/0!</v>
      </c>
      <c r="J322" s="73" t="e">
        <f t="shared" si="129"/>
        <v>#DIV/0!</v>
      </c>
    </row>
    <row r="323" spans="1:12">
      <c r="A323" s="45">
        <v>3</v>
      </c>
      <c r="B323" s="46"/>
      <c r="C323" s="47"/>
      <c r="D323" s="47" t="s">
        <v>74</v>
      </c>
      <c r="E323" s="25">
        <f>SUM(E324+E331)</f>
        <v>0</v>
      </c>
      <c r="F323" s="25">
        <f t="shared" ref="F323:H323" si="150">SUM(F324+F331)</f>
        <v>0</v>
      </c>
      <c r="G323" s="25">
        <f t="shared" si="150"/>
        <v>0</v>
      </c>
      <c r="H323" s="25">
        <f t="shared" si="150"/>
        <v>0</v>
      </c>
      <c r="I323" s="74" t="e">
        <f t="shared" si="140"/>
        <v>#DIV/0!</v>
      </c>
      <c r="J323" s="74" t="e">
        <f t="shared" si="129"/>
        <v>#DIV/0!</v>
      </c>
    </row>
    <row r="324" spans="1:12">
      <c r="A324" s="26">
        <v>31</v>
      </c>
      <c r="B324" s="27"/>
      <c r="C324" s="28"/>
      <c r="D324" s="28" t="s">
        <v>75</v>
      </c>
      <c r="E324" s="29">
        <f>SUM(E325+E327+E329)</f>
        <v>0</v>
      </c>
      <c r="F324" s="29">
        <f t="shared" ref="F324:H324" si="151">SUM(F325+F327+F329)</f>
        <v>0</v>
      </c>
      <c r="G324" s="29">
        <f t="shared" si="151"/>
        <v>0</v>
      </c>
      <c r="H324" s="29">
        <f t="shared" si="151"/>
        <v>0</v>
      </c>
      <c r="I324" s="75" t="e">
        <f t="shared" si="140"/>
        <v>#DIV/0!</v>
      </c>
      <c r="J324" s="75" t="e">
        <f t="shared" si="129"/>
        <v>#DIV/0!</v>
      </c>
      <c r="L324" s="1"/>
    </row>
    <row r="325" spans="1:12">
      <c r="A325" s="30">
        <v>311</v>
      </c>
      <c r="B325" s="31"/>
      <c r="C325" s="32"/>
      <c r="D325" s="32" t="s">
        <v>210</v>
      </c>
      <c r="E325" s="33">
        <f>SUM(E326)</f>
        <v>0</v>
      </c>
      <c r="F325" s="33">
        <f t="shared" ref="F325:H325" si="152">SUM(F326)</f>
        <v>0</v>
      </c>
      <c r="G325" s="33">
        <f t="shared" si="152"/>
        <v>0</v>
      </c>
      <c r="H325" s="33">
        <f t="shared" si="152"/>
        <v>0</v>
      </c>
      <c r="I325" s="76" t="e">
        <f t="shared" si="140"/>
        <v>#DIV/0!</v>
      </c>
      <c r="J325" s="76" t="e">
        <f t="shared" si="129"/>
        <v>#DIV/0!</v>
      </c>
    </row>
    <row r="326" spans="1:12">
      <c r="A326" s="34">
        <v>3111</v>
      </c>
      <c r="B326" s="35"/>
      <c r="C326" s="36"/>
      <c r="D326" s="36" t="s">
        <v>77</v>
      </c>
      <c r="E326" s="37"/>
      <c r="F326" s="37"/>
      <c r="G326" s="37"/>
      <c r="H326" s="37"/>
      <c r="I326" s="12" t="e">
        <f t="shared" si="140"/>
        <v>#DIV/0!</v>
      </c>
      <c r="J326" s="12" t="e">
        <f t="shared" si="129"/>
        <v>#DIV/0!</v>
      </c>
    </row>
    <row r="327" spans="1:12">
      <c r="A327" s="30">
        <v>312</v>
      </c>
      <c r="B327" s="31"/>
      <c r="C327" s="32"/>
      <c r="D327" s="32" t="s">
        <v>80</v>
      </c>
      <c r="E327" s="33">
        <f>SUM(E328)</f>
        <v>0</v>
      </c>
      <c r="F327" s="33">
        <f t="shared" ref="F327:H327" si="153">SUM(F328)</f>
        <v>0</v>
      </c>
      <c r="G327" s="33">
        <f t="shared" si="153"/>
        <v>0</v>
      </c>
      <c r="H327" s="33">
        <f t="shared" si="153"/>
        <v>0</v>
      </c>
      <c r="I327" s="76" t="e">
        <f t="shared" si="140"/>
        <v>#DIV/0!</v>
      </c>
      <c r="J327" s="76" t="e">
        <f t="shared" si="129"/>
        <v>#DIV/0!</v>
      </c>
    </row>
    <row r="328" spans="1:12">
      <c r="A328" s="34">
        <v>3121</v>
      </c>
      <c r="B328" s="35"/>
      <c r="C328" s="36"/>
      <c r="D328" s="36" t="s">
        <v>80</v>
      </c>
      <c r="E328" s="37"/>
      <c r="F328" s="37"/>
      <c r="G328" s="37"/>
      <c r="H328" s="37"/>
      <c r="I328" s="12" t="e">
        <f t="shared" si="140"/>
        <v>#DIV/0!</v>
      </c>
      <c r="J328" s="12" t="e">
        <f t="shared" si="129"/>
        <v>#DIV/0!</v>
      </c>
    </row>
    <row r="329" spans="1:12">
      <c r="A329" s="30">
        <v>313</v>
      </c>
      <c r="B329" s="31"/>
      <c r="C329" s="32"/>
      <c r="D329" s="32" t="s">
        <v>81</v>
      </c>
      <c r="E329" s="33">
        <f>SUM(E330)</f>
        <v>0</v>
      </c>
      <c r="F329" s="33">
        <f t="shared" ref="F329:H329" si="154">SUM(F330)</f>
        <v>0</v>
      </c>
      <c r="G329" s="33">
        <f t="shared" si="154"/>
        <v>0</v>
      </c>
      <c r="H329" s="33">
        <f t="shared" si="154"/>
        <v>0</v>
      </c>
      <c r="I329" s="76" t="e">
        <f t="shared" ref="I329:I349" si="155">SUM(H329/E329*100)</f>
        <v>#DIV/0!</v>
      </c>
      <c r="J329" s="76" t="e">
        <f t="shared" si="129"/>
        <v>#DIV/0!</v>
      </c>
    </row>
    <row r="330" spans="1:12" ht="25.5">
      <c r="A330" s="34">
        <v>3132</v>
      </c>
      <c r="B330" s="35"/>
      <c r="C330" s="36"/>
      <c r="D330" s="36" t="s">
        <v>211</v>
      </c>
      <c r="E330" s="37"/>
      <c r="F330" s="37"/>
      <c r="G330" s="37"/>
      <c r="H330" s="37"/>
      <c r="I330" s="12" t="e">
        <f t="shared" si="155"/>
        <v>#DIV/0!</v>
      </c>
      <c r="J330" s="12" t="e">
        <f t="shared" si="129"/>
        <v>#DIV/0!</v>
      </c>
    </row>
    <row r="331" spans="1:12">
      <c r="A331" s="26">
        <v>32</v>
      </c>
      <c r="B331" s="27"/>
      <c r="C331" s="28"/>
      <c r="D331" s="28" t="s">
        <v>84</v>
      </c>
      <c r="E331" s="29">
        <f>SUM(E332+E335)</f>
        <v>0</v>
      </c>
      <c r="F331" s="29">
        <f t="shared" ref="F331:H331" si="156">SUM(F332+F335)</f>
        <v>0</v>
      </c>
      <c r="G331" s="29">
        <f t="shared" si="156"/>
        <v>0</v>
      </c>
      <c r="H331" s="29">
        <f t="shared" si="156"/>
        <v>0</v>
      </c>
      <c r="I331" s="75" t="e">
        <f t="shared" si="155"/>
        <v>#DIV/0!</v>
      </c>
      <c r="J331" s="75" t="e">
        <f t="shared" si="129"/>
        <v>#DIV/0!</v>
      </c>
    </row>
    <row r="332" spans="1:12">
      <c r="A332" s="30">
        <v>321</v>
      </c>
      <c r="B332" s="31"/>
      <c r="C332" s="32"/>
      <c r="D332" s="32" t="s">
        <v>85</v>
      </c>
      <c r="E332" s="33">
        <f>SUM(E333+E334)</f>
        <v>0</v>
      </c>
      <c r="F332" s="33">
        <f t="shared" ref="F332:H332" si="157">SUM(F333+F334)</f>
        <v>0</v>
      </c>
      <c r="G332" s="33">
        <f t="shared" si="157"/>
        <v>0</v>
      </c>
      <c r="H332" s="33">
        <f t="shared" si="157"/>
        <v>0</v>
      </c>
      <c r="I332" s="76" t="e">
        <f t="shared" si="155"/>
        <v>#DIV/0!</v>
      </c>
      <c r="J332" s="76" t="e">
        <f t="shared" si="129"/>
        <v>#DIV/0!</v>
      </c>
    </row>
    <row r="333" spans="1:12">
      <c r="A333" s="182">
        <v>3211</v>
      </c>
      <c r="B333" s="167"/>
      <c r="C333" s="168"/>
      <c r="D333" s="161" t="s">
        <v>86</v>
      </c>
      <c r="E333" s="37"/>
      <c r="F333" s="37"/>
      <c r="G333" s="165"/>
      <c r="H333" s="37"/>
      <c r="I333" s="12" t="e">
        <f t="shared" si="155"/>
        <v>#DIV/0!</v>
      </c>
      <c r="J333" s="12" t="e">
        <f t="shared" si="129"/>
        <v>#DIV/0!</v>
      </c>
    </row>
    <row r="334" spans="1:12" ht="25.5">
      <c r="A334" s="34">
        <v>3212</v>
      </c>
      <c r="B334" s="35"/>
      <c r="C334" s="36"/>
      <c r="D334" s="36" t="s">
        <v>212</v>
      </c>
      <c r="E334" s="37"/>
      <c r="F334" s="37"/>
      <c r="G334" s="37"/>
      <c r="H334" s="37"/>
      <c r="I334" s="12" t="e">
        <f t="shared" si="155"/>
        <v>#DIV/0!</v>
      </c>
      <c r="J334" s="12" t="e">
        <f t="shared" si="129"/>
        <v>#DIV/0!</v>
      </c>
    </row>
    <row r="335" spans="1:12">
      <c r="A335" s="171">
        <v>322</v>
      </c>
      <c r="B335" s="172"/>
      <c r="C335" s="176"/>
      <c r="D335" s="169" t="s">
        <v>90</v>
      </c>
      <c r="E335" s="33">
        <v>0</v>
      </c>
      <c r="F335" s="33">
        <f t="shared" ref="F335:H335" si="158">SUM(F336)</f>
        <v>0</v>
      </c>
      <c r="G335" s="33">
        <f t="shared" si="158"/>
        <v>0</v>
      </c>
      <c r="H335" s="33">
        <f t="shared" si="158"/>
        <v>0</v>
      </c>
      <c r="I335" s="76" t="e">
        <f t="shared" si="155"/>
        <v>#DIV/0!</v>
      </c>
      <c r="J335" s="76" t="e">
        <f t="shared" si="129"/>
        <v>#DIV/0!</v>
      </c>
    </row>
    <row r="336" spans="1:12" ht="25.5">
      <c r="A336" s="166">
        <v>3221</v>
      </c>
      <c r="B336" s="167"/>
      <c r="C336" s="168"/>
      <c r="D336" s="161" t="s">
        <v>224</v>
      </c>
      <c r="E336" s="37"/>
      <c r="F336" s="37"/>
      <c r="G336" s="165"/>
      <c r="H336" s="37"/>
      <c r="I336" s="12" t="e">
        <f t="shared" si="155"/>
        <v>#DIV/0!</v>
      </c>
      <c r="J336" s="12" t="e">
        <f t="shared" si="129"/>
        <v>#DIV/0!</v>
      </c>
    </row>
    <row r="337" spans="1:12" ht="14.45" customHeight="1">
      <c r="A337" s="439" t="s">
        <v>290</v>
      </c>
      <c r="B337" s="440"/>
      <c r="C337" s="441"/>
      <c r="D337" s="118" t="s">
        <v>291</v>
      </c>
      <c r="E337" s="49">
        <f>SUM(E338+E343)</f>
        <v>0</v>
      </c>
      <c r="F337" s="49">
        <f>SUM(F338+F343+F348)</f>
        <v>0</v>
      </c>
      <c r="G337" s="49">
        <f t="shared" ref="G337" si="159">SUM(G338+G343)</f>
        <v>0</v>
      </c>
      <c r="H337" s="49">
        <f>SUM(H338+H343+H348)</f>
        <v>0</v>
      </c>
      <c r="I337" s="72" t="e">
        <f t="shared" si="155"/>
        <v>#DIV/0!</v>
      </c>
      <c r="J337" s="72" t="e">
        <f t="shared" si="129"/>
        <v>#DIV/0!</v>
      </c>
      <c r="L337" s="1"/>
    </row>
    <row r="338" spans="1:12" ht="14.45" customHeight="1">
      <c r="A338" s="421" t="s">
        <v>288</v>
      </c>
      <c r="B338" s="422"/>
      <c r="C338" s="423"/>
      <c r="D338" s="135" t="s">
        <v>289</v>
      </c>
      <c r="E338" s="181">
        <f>SUM(E339)</f>
        <v>0</v>
      </c>
      <c r="F338" s="181">
        <f t="shared" ref="F338:H341" si="160">SUM(F339)</f>
        <v>0</v>
      </c>
      <c r="G338" s="181">
        <f t="shared" si="160"/>
        <v>0</v>
      </c>
      <c r="H338" s="181">
        <f t="shared" si="160"/>
        <v>0</v>
      </c>
      <c r="I338" s="73" t="e">
        <f t="shared" si="155"/>
        <v>#DIV/0!</v>
      </c>
      <c r="J338" s="73" t="e">
        <f t="shared" si="129"/>
        <v>#DIV/0!</v>
      </c>
    </row>
    <row r="339" spans="1:12">
      <c r="A339" s="430">
        <v>3</v>
      </c>
      <c r="B339" s="431"/>
      <c r="C339" s="432"/>
      <c r="D339" s="139" t="s">
        <v>74</v>
      </c>
      <c r="E339" s="183">
        <f>SUM(E340)</f>
        <v>0</v>
      </c>
      <c r="F339" s="183">
        <f t="shared" si="160"/>
        <v>0</v>
      </c>
      <c r="G339" s="183">
        <f t="shared" si="160"/>
        <v>0</v>
      </c>
      <c r="H339" s="183">
        <f t="shared" si="160"/>
        <v>0</v>
      </c>
      <c r="I339" s="74" t="e">
        <f t="shared" si="155"/>
        <v>#DIV/0!</v>
      </c>
      <c r="J339" s="74" t="e">
        <f t="shared" si="129"/>
        <v>#DIV/0!</v>
      </c>
    </row>
    <row r="340" spans="1:12">
      <c r="A340" s="433">
        <v>32</v>
      </c>
      <c r="B340" s="434"/>
      <c r="C340" s="435"/>
      <c r="D340" s="143" t="s">
        <v>84</v>
      </c>
      <c r="E340" s="184">
        <f>SUM(E341)</f>
        <v>0</v>
      </c>
      <c r="F340" s="184">
        <f t="shared" si="160"/>
        <v>0</v>
      </c>
      <c r="G340" s="184">
        <f t="shared" si="160"/>
        <v>0</v>
      </c>
      <c r="H340" s="184">
        <f t="shared" si="160"/>
        <v>0</v>
      </c>
      <c r="I340" s="75" t="e">
        <f t="shared" si="155"/>
        <v>#DIV/0!</v>
      </c>
      <c r="J340" s="75" t="e">
        <f t="shared" si="129"/>
        <v>#DIV/0!</v>
      </c>
    </row>
    <row r="341" spans="1:12" s="3" customFormat="1">
      <c r="A341" s="185">
        <v>322</v>
      </c>
      <c r="B341" s="185"/>
      <c r="C341" s="185"/>
      <c r="D341" s="173" t="s">
        <v>90</v>
      </c>
      <c r="E341" s="186">
        <v>0</v>
      </c>
      <c r="F341" s="186"/>
      <c r="G341" s="186">
        <f t="shared" si="160"/>
        <v>0</v>
      </c>
      <c r="H341" s="186">
        <v>0</v>
      </c>
      <c r="I341" s="76" t="e">
        <f t="shared" si="155"/>
        <v>#DIV/0!</v>
      </c>
      <c r="J341" s="76" t="e">
        <f t="shared" si="129"/>
        <v>#DIV/0!</v>
      </c>
    </row>
    <row r="342" spans="1:12" s="1" customFormat="1">
      <c r="A342" s="187">
        <v>3222</v>
      </c>
      <c r="B342" s="187"/>
      <c r="C342" s="187"/>
      <c r="D342" s="188" t="s">
        <v>92</v>
      </c>
      <c r="E342" s="165">
        <v>0</v>
      </c>
      <c r="F342" s="165"/>
      <c r="G342" s="165"/>
      <c r="H342" s="37"/>
      <c r="I342" s="12" t="e">
        <f t="shared" si="155"/>
        <v>#DIV/0!</v>
      </c>
      <c r="J342" s="12" t="e">
        <f t="shared" si="129"/>
        <v>#DIV/0!</v>
      </c>
    </row>
    <row r="343" spans="1:12" ht="14.45" customHeight="1">
      <c r="A343" s="421" t="s">
        <v>214</v>
      </c>
      <c r="B343" s="422"/>
      <c r="C343" s="423"/>
      <c r="D343" s="135" t="s">
        <v>292</v>
      </c>
      <c r="E343" s="181">
        <f>SUM(E344)</f>
        <v>0</v>
      </c>
      <c r="F343" s="181">
        <f t="shared" ref="F343:H346" si="161">SUM(F344)</f>
        <v>0</v>
      </c>
      <c r="G343" s="181">
        <f t="shared" si="161"/>
        <v>0</v>
      </c>
      <c r="H343" s="181">
        <f t="shared" si="161"/>
        <v>0</v>
      </c>
      <c r="I343" s="73" t="e">
        <f t="shared" si="155"/>
        <v>#DIV/0!</v>
      </c>
      <c r="J343" s="73" t="e">
        <f t="shared" si="129"/>
        <v>#DIV/0!</v>
      </c>
    </row>
    <row r="344" spans="1:12">
      <c r="A344" s="430">
        <v>3</v>
      </c>
      <c r="B344" s="431"/>
      <c r="C344" s="432"/>
      <c r="D344" s="139" t="s">
        <v>74</v>
      </c>
      <c r="E344" s="183">
        <f>SUM(E345)</f>
        <v>0</v>
      </c>
      <c r="F344" s="183">
        <f t="shared" si="161"/>
        <v>0</v>
      </c>
      <c r="G344" s="183">
        <f t="shared" si="161"/>
        <v>0</v>
      </c>
      <c r="H344" s="183">
        <f t="shared" si="161"/>
        <v>0</v>
      </c>
      <c r="I344" s="74" t="e">
        <f t="shared" si="155"/>
        <v>#DIV/0!</v>
      </c>
      <c r="J344" s="74" t="e">
        <f t="shared" si="129"/>
        <v>#DIV/0!</v>
      </c>
    </row>
    <row r="345" spans="1:12">
      <c r="A345" s="433">
        <v>32</v>
      </c>
      <c r="B345" s="434"/>
      <c r="C345" s="435"/>
      <c r="D345" s="143" t="s">
        <v>84</v>
      </c>
      <c r="E345" s="184">
        <f>SUM(E346)</f>
        <v>0</v>
      </c>
      <c r="F345" s="184">
        <f t="shared" si="161"/>
        <v>0</v>
      </c>
      <c r="G345" s="184">
        <f t="shared" si="161"/>
        <v>0</v>
      </c>
      <c r="H345" s="184">
        <f t="shared" si="161"/>
        <v>0</v>
      </c>
      <c r="I345" s="75" t="e">
        <f t="shared" si="155"/>
        <v>#DIV/0!</v>
      </c>
      <c r="J345" s="75" t="e">
        <f t="shared" si="129"/>
        <v>#DIV/0!</v>
      </c>
    </row>
    <row r="346" spans="1:12">
      <c r="A346" s="185">
        <v>322</v>
      </c>
      <c r="B346" s="185"/>
      <c r="C346" s="185"/>
      <c r="D346" s="173" t="s">
        <v>90</v>
      </c>
      <c r="E346" s="186">
        <v>0</v>
      </c>
      <c r="F346" s="186"/>
      <c r="G346" s="186">
        <f t="shared" si="161"/>
        <v>0</v>
      </c>
      <c r="H346" s="186"/>
      <c r="I346" s="76" t="e">
        <f t="shared" si="155"/>
        <v>#DIV/0!</v>
      </c>
      <c r="J346" s="76" t="e">
        <f t="shared" si="129"/>
        <v>#DIV/0!</v>
      </c>
    </row>
    <row r="347" spans="1:12">
      <c r="A347" s="187">
        <v>3222</v>
      </c>
      <c r="B347" s="187"/>
      <c r="C347" s="187"/>
      <c r="D347" s="188" t="s">
        <v>92</v>
      </c>
      <c r="E347" s="165">
        <v>0</v>
      </c>
      <c r="F347" s="165"/>
      <c r="G347" s="165"/>
      <c r="H347" s="37"/>
      <c r="I347" s="76" t="e">
        <f t="shared" si="155"/>
        <v>#DIV/0!</v>
      </c>
      <c r="J347" s="12" t="e">
        <f t="shared" si="129"/>
        <v>#DIV/0!</v>
      </c>
    </row>
    <row r="348" spans="1:12">
      <c r="A348" s="189" t="s">
        <v>293</v>
      </c>
      <c r="B348" s="189"/>
      <c r="C348" s="189"/>
      <c r="D348" s="189" t="s">
        <v>209</v>
      </c>
      <c r="E348" s="189"/>
      <c r="F348" s="189"/>
      <c r="G348" s="189"/>
      <c r="H348" s="189"/>
      <c r="I348" s="76" t="e">
        <f t="shared" si="155"/>
        <v>#DIV/0!</v>
      </c>
      <c r="J348" s="12" t="e">
        <f t="shared" si="129"/>
        <v>#DIV/0!</v>
      </c>
    </row>
    <row r="349" spans="1:12">
      <c r="A349" s="189" t="s">
        <v>294</v>
      </c>
      <c r="B349" s="189"/>
      <c r="C349" s="189"/>
      <c r="D349" s="189"/>
      <c r="E349" s="189"/>
      <c r="F349" s="189"/>
      <c r="G349" s="189"/>
      <c r="H349" s="189"/>
      <c r="I349" s="76" t="e">
        <f t="shared" si="155"/>
        <v>#DIV/0!</v>
      </c>
      <c r="J349" s="12" t="e">
        <f t="shared" si="129"/>
        <v>#DIV/0!</v>
      </c>
    </row>
    <row r="352" spans="1:12">
      <c r="L352" s="3"/>
    </row>
  </sheetData>
  <mergeCells count="95">
    <mergeCell ref="A339:C339"/>
    <mergeCell ref="A340:C340"/>
    <mergeCell ref="A343:C343"/>
    <mergeCell ref="A344:C344"/>
    <mergeCell ref="A345:C345"/>
    <mergeCell ref="A318:C318"/>
    <mergeCell ref="A319:C319"/>
    <mergeCell ref="A322:C322"/>
    <mergeCell ref="A337:C337"/>
    <mergeCell ref="A338:C338"/>
    <mergeCell ref="A305:C305"/>
    <mergeCell ref="A306:C306"/>
    <mergeCell ref="A309:C309"/>
    <mergeCell ref="A310:C310"/>
    <mergeCell ref="A317:C317"/>
    <mergeCell ref="A297:C297"/>
    <mergeCell ref="A298:C298"/>
    <mergeCell ref="A299:C299"/>
    <mergeCell ref="A300:C300"/>
    <mergeCell ref="A303:C303"/>
    <mergeCell ref="A278:C278"/>
    <mergeCell ref="A290:C290"/>
    <mergeCell ref="A291:C291"/>
    <mergeCell ref="A293:C293"/>
    <mergeCell ref="A294:C294"/>
    <mergeCell ref="A261:C261"/>
    <mergeCell ref="A264:C264"/>
    <mergeCell ref="A265:C265"/>
    <mergeCell ref="A275:C275"/>
    <mergeCell ref="A276:C276"/>
    <mergeCell ref="A231:C231"/>
    <mergeCell ref="A246:C246"/>
    <mergeCell ref="A247:C247"/>
    <mergeCell ref="A250:C250"/>
    <mergeCell ref="A260:C260"/>
    <mergeCell ref="A220:C220"/>
    <mergeCell ref="A223:C223"/>
    <mergeCell ref="A224:C224"/>
    <mergeCell ref="A225:C225"/>
    <mergeCell ref="A226:C226"/>
    <mergeCell ref="A208:C208"/>
    <mergeCell ref="A209:C209"/>
    <mergeCell ref="A212:C212"/>
    <mergeCell ref="A213:C213"/>
    <mergeCell ref="A214:C214"/>
    <mergeCell ref="A196:C196"/>
    <mergeCell ref="A202:C202"/>
    <mergeCell ref="A203:C203"/>
    <mergeCell ref="A204:C204"/>
    <mergeCell ref="A205:C205"/>
    <mergeCell ref="A186:C186"/>
    <mergeCell ref="A187:C187"/>
    <mergeCell ref="A188:C188"/>
    <mergeCell ref="A189:C189"/>
    <mergeCell ref="A195:C195"/>
    <mergeCell ref="A177:C177"/>
    <mergeCell ref="A179:C179"/>
    <mergeCell ref="A180:C180"/>
    <mergeCell ref="A181:C181"/>
    <mergeCell ref="A183:C183"/>
    <mergeCell ref="A171:C171"/>
    <mergeCell ref="A172:C172"/>
    <mergeCell ref="A173:C173"/>
    <mergeCell ref="A174:C174"/>
    <mergeCell ref="A175:C175"/>
    <mergeCell ref="A160:C160"/>
    <mergeCell ref="A161:C161"/>
    <mergeCell ref="A166:C166"/>
    <mergeCell ref="A167:C167"/>
    <mergeCell ref="A168:C168"/>
    <mergeCell ref="A123:C123"/>
    <mergeCell ref="A141:C141"/>
    <mergeCell ref="A142:C142"/>
    <mergeCell ref="A148:C148"/>
    <mergeCell ref="A150:C150"/>
    <mergeCell ref="A77:C77"/>
    <mergeCell ref="A78:C78"/>
    <mergeCell ref="A112:C112"/>
    <mergeCell ref="A113:C113"/>
    <mergeCell ref="A114:C114"/>
    <mergeCell ref="A40:C40"/>
    <mergeCell ref="A41:C41"/>
    <mergeCell ref="A42:C42"/>
    <mergeCell ref="A43:C43"/>
    <mergeCell ref="A76:C76"/>
    <mergeCell ref="A12:C12"/>
    <mergeCell ref="A13:C13"/>
    <mergeCell ref="A14:C14"/>
    <mergeCell ref="A21:C21"/>
    <mergeCell ref="A39:C39"/>
    <mergeCell ref="A1:K1"/>
    <mergeCell ref="A5:I5"/>
    <mergeCell ref="A7:C7"/>
    <mergeCell ref="A10:C10"/>
    <mergeCell ref="A11:C11"/>
  </mergeCells>
  <pageMargins left="0.7" right="0.7" top="0.75" bottom="0.75" header="0.3" footer="0.3"/>
  <pageSetup paperSize="9" scale="71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</cp:lastModifiedBy>
  <cp:lastPrinted>2024-02-28T11:27:00Z</cp:lastPrinted>
  <dcterms:created xsi:type="dcterms:W3CDTF">2022-08-12T12:51:00Z</dcterms:created>
  <dcterms:modified xsi:type="dcterms:W3CDTF">2025-07-25T11:43:24Z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E6EEBA0D61554D55AE998705E6FFECB5_12</vt:lpwstr>
  </property>
  <property fmtid="{D5CDD505-2E9C-101B-9397-08002B2CF9AE}" pid="3" name="KSOProductBuildVer">
    <vt:lpwstr>1033-12.2.0.21931</vt:lpwstr>
  </property>
</Properties>
</file>