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770" windowHeight="12180" firstSheet="2" activeTab="7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Sheet1" sheetId="11" state="hidden" r:id="rId7"/>
    <sheet name="POSEBNI DIO" sheetId="2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2" i="2" l="1"/>
  <c r="I172" i="2"/>
  <c r="H172" i="2"/>
  <c r="H9" i="2" s="1"/>
  <c r="H10" i="2"/>
  <c r="J9" i="2"/>
  <c r="H36" i="2"/>
  <c r="H37" i="2"/>
  <c r="H11" i="2"/>
  <c r="J208" i="2"/>
  <c r="I208" i="2"/>
  <c r="H75" i="2"/>
  <c r="J13" i="2"/>
  <c r="I13" i="2"/>
  <c r="I12" i="2"/>
  <c r="H13" i="2"/>
  <c r="H12" i="2"/>
  <c r="F33" i="8"/>
  <c r="E33" i="8"/>
  <c r="D33" i="8"/>
  <c r="F28" i="8"/>
  <c r="E28" i="8"/>
  <c r="D28" i="8"/>
  <c r="D11" i="8"/>
  <c r="F11" i="8"/>
  <c r="E11" i="8"/>
  <c r="E10" i="8" s="1"/>
  <c r="D10" i="8"/>
  <c r="H24" i="3"/>
  <c r="G24" i="3"/>
  <c r="F24" i="3"/>
  <c r="H25" i="3"/>
  <c r="G25" i="3"/>
  <c r="F25" i="3"/>
  <c r="F31" i="3"/>
  <c r="H11" i="3"/>
  <c r="F11" i="3"/>
  <c r="F10" i="3" s="1"/>
  <c r="G11" i="3"/>
  <c r="G10" i="3"/>
  <c r="F36" i="2" l="1"/>
  <c r="F172" i="2"/>
  <c r="F173" i="2"/>
  <c r="G36" i="2"/>
  <c r="G37" i="2"/>
  <c r="G108" i="2"/>
  <c r="G109" i="2"/>
  <c r="H39" i="2"/>
  <c r="H38" i="2" s="1"/>
  <c r="H40" i="2"/>
  <c r="F11" i="2"/>
  <c r="G11" i="2"/>
  <c r="I110" i="2"/>
  <c r="H110" i="2"/>
  <c r="J120" i="2"/>
  <c r="J109" i="2" s="1"/>
  <c r="J108" i="2" s="1"/>
  <c r="J37" i="2" s="1"/>
  <c r="J36" i="2" s="1"/>
  <c r="I120" i="2"/>
  <c r="H120" i="2"/>
  <c r="H109" i="2" s="1"/>
  <c r="H108" i="2" s="1"/>
  <c r="J110" i="2"/>
  <c r="F108" i="2"/>
  <c r="F74" i="2"/>
  <c r="F26" i="2"/>
  <c r="F25" i="2" s="1"/>
  <c r="J174" i="2"/>
  <c r="I174" i="2"/>
  <c r="H174" i="2"/>
  <c r="J39" i="2"/>
  <c r="J40" i="2"/>
  <c r="I39" i="2"/>
  <c r="I40" i="2"/>
  <c r="I109" i="2" l="1"/>
  <c r="I108" i="2" s="1"/>
  <c r="I37" i="2" s="1"/>
  <c r="I36" i="2" s="1"/>
  <c r="F27" i="8"/>
  <c r="E27" i="8"/>
  <c r="D27" i="8"/>
  <c r="D36" i="8"/>
  <c r="F10" i="8"/>
  <c r="D19" i="8"/>
  <c r="H31" i="3"/>
  <c r="H10" i="3"/>
  <c r="G31" i="3"/>
  <c r="G168" i="2"/>
  <c r="G110" i="2"/>
  <c r="G40" i="2"/>
  <c r="G13" i="2"/>
  <c r="G14" i="2"/>
  <c r="C10" i="8" l="1"/>
  <c r="C19" i="8"/>
  <c r="C27" i="8"/>
  <c r="C33" i="8"/>
  <c r="C36" i="8"/>
  <c r="E24" i="3"/>
  <c r="E25" i="3"/>
  <c r="E31" i="3"/>
  <c r="E17" i="3"/>
  <c r="E11" i="3"/>
  <c r="E10" i="3" s="1"/>
  <c r="B36" i="8"/>
  <c r="B33" i="8"/>
  <c r="B27" i="8" s="1"/>
  <c r="B19" i="8"/>
  <c r="B10" i="8" s="1"/>
  <c r="D24" i="3"/>
  <c r="D31" i="3"/>
  <c r="D25" i="3"/>
  <c r="D10" i="3"/>
  <c r="D17" i="3"/>
  <c r="D11" i="3"/>
  <c r="J338" i="2" l="1"/>
  <c r="I338" i="2"/>
  <c r="J337" i="2"/>
  <c r="J336" i="2" s="1"/>
  <c r="J335" i="2" s="1"/>
  <c r="I337" i="2"/>
  <c r="I336" i="2"/>
  <c r="I335" i="2" s="1"/>
  <c r="J333" i="2"/>
  <c r="J332" i="2" s="1"/>
  <c r="J331" i="2" s="1"/>
  <c r="J330" i="2" s="1"/>
  <c r="I333" i="2"/>
  <c r="I332" i="2"/>
  <c r="I331" i="2" s="1"/>
  <c r="I330" i="2" s="1"/>
  <c r="I329" i="2" s="1"/>
  <c r="J327" i="2"/>
  <c r="I327" i="2"/>
  <c r="J324" i="2"/>
  <c r="J323" i="2" s="1"/>
  <c r="I324" i="2"/>
  <c r="I323" i="2"/>
  <c r="J321" i="2"/>
  <c r="I321" i="2"/>
  <c r="J319" i="2"/>
  <c r="J316" i="2" s="1"/>
  <c r="I319" i="2"/>
  <c r="J317" i="2"/>
  <c r="I317" i="2"/>
  <c r="I316" i="2" s="1"/>
  <c r="I315" i="2" s="1"/>
  <c r="I314" i="2" s="1"/>
  <c r="J312" i="2"/>
  <c r="I312" i="2"/>
  <c r="J311" i="2"/>
  <c r="J310" i="2" s="1"/>
  <c r="J309" i="2" s="1"/>
  <c r="I311" i="2"/>
  <c r="I310" i="2"/>
  <c r="I309" i="2" s="1"/>
  <c r="J307" i="2"/>
  <c r="J304" i="2" s="1"/>
  <c r="J303" i="2" s="1"/>
  <c r="J302" i="2" s="1"/>
  <c r="I307" i="2"/>
  <c r="J305" i="2"/>
  <c r="I305" i="2"/>
  <c r="I304" i="2" s="1"/>
  <c r="I303" i="2" s="1"/>
  <c r="I302" i="2" s="1"/>
  <c r="J298" i="2"/>
  <c r="J297" i="2" s="1"/>
  <c r="J296" i="2" s="1"/>
  <c r="J295" i="2" s="1"/>
  <c r="I298" i="2"/>
  <c r="I297" i="2" s="1"/>
  <c r="I296" i="2" s="1"/>
  <c r="I295" i="2" s="1"/>
  <c r="J293" i="2"/>
  <c r="I293" i="2"/>
  <c r="J292" i="2"/>
  <c r="J291" i="2" s="1"/>
  <c r="J290" i="2" s="1"/>
  <c r="I292" i="2"/>
  <c r="I291" i="2"/>
  <c r="I290" i="2" s="1"/>
  <c r="J287" i="2"/>
  <c r="J286" i="2" s="1"/>
  <c r="I287" i="2"/>
  <c r="I286" i="2" s="1"/>
  <c r="J284" i="2"/>
  <c r="I284" i="2"/>
  <c r="J281" i="2"/>
  <c r="I281" i="2"/>
  <c r="I278" i="2" s="1"/>
  <c r="J279" i="2"/>
  <c r="I279" i="2"/>
  <c r="J278" i="2"/>
  <c r="J274" i="2"/>
  <c r="J273" i="2" s="1"/>
  <c r="I274" i="2"/>
  <c r="I273" i="2"/>
  <c r="J268" i="2"/>
  <c r="I268" i="2"/>
  <c r="J266" i="2"/>
  <c r="J265" i="2" s="1"/>
  <c r="I266" i="2"/>
  <c r="I265" i="2"/>
  <c r="I264" i="2" s="1"/>
  <c r="I263" i="2" s="1"/>
  <c r="I262" i="2" s="1"/>
  <c r="I9" i="2" s="1"/>
  <c r="J260" i="2"/>
  <c r="I260" i="2"/>
  <c r="J259" i="2"/>
  <c r="J258" i="2" s="1"/>
  <c r="J246" i="2" s="1"/>
  <c r="I259" i="2"/>
  <c r="I258" i="2"/>
  <c r="J249" i="2"/>
  <c r="I249" i="2"/>
  <c r="J248" i="2"/>
  <c r="I248" i="2"/>
  <c r="I246" i="2"/>
  <c r="J244" i="2"/>
  <c r="I244" i="2"/>
  <c r="J243" i="2"/>
  <c r="J242" i="2" s="1"/>
  <c r="I243" i="2"/>
  <c r="I242" i="2"/>
  <c r="J237" i="2"/>
  <c r="I237" i="2"/>
  <c r="J235" i="2"/>
  <c r="J234" i="2" s="1"/>
  <c r="J233" i="2" s="1"/>
  <c r="I235" i="2"/>
  <c r="I234" i="2"/>
  <c r="I233" i="2" s="1"/>
  <c r="J212" i="2"/>
  <c r="J211" i="2" s="1"/>
  <c r="I212" i="2"/>
  <c r="I211" i="2" s="1"/>
  <c r="G208" i="2"/>
  <c r="G207" i="2" s="1"/>
  <c r="I207" i="2"/>
  <c r="J207" i="2"/>
  <c r="J201" i="2"/>
  <c r="I201" i="2"/>
  <c r="J197" i="2"/>
  <c r="I197" i="2"/>
  <c r="J195" i="2"/>
  <c r="I195" i="2"/>
  <c r="J190" i="2"/>
  <c r="I190" i="2"/>
  <c r="J188" i="2"/>
  <c r="I188" i="2"/>
  <c r="J186" i="2"/>
  <c r="I186" i="2"/>
  <c r="I182" i="2" s="1"/>
  <c r="I181" i="2" s="1"/>
  <c r="I180" i="2" s="1"/>
  <c r="I179" i="2" s="1"/>
  <c r="J183" i="2"/>
  <c r="I183" i="2"/>
  <c r="J182" i="2"/>
  <c r="J181" i="2" s="1"/>
  <c r="J180" i="2" s="1"/>
  <c r="J179" i="2" s="1"/>
  <c r="J176" i="2"/>
  <c r="I176" i="2"/>
  <c r="I175" i="2" s="1"/>
  <c r="J175" i="2"/>
  <c r="J173" i="2"/>
  <c r="I173" i="2"/>
  <c r="J169" i="2"/>
  <c r="I169" i="2"/>
  <c r="J167" i="2"/>
  <c r="I167" i="2"/>
  <c r="I166" i="2" s="1"/>
  <c r="J166" i="2"/>
  <c r="J163" i="2"/>
  <c r="J162" i="2" s="1"/>
  <c r="J161" i="2" s="1"/>
  <c r="J160" i="2" s="1"/>
  <c r="I163" i="2"/>
  <c r="I162" i="2" s="1"/>
  <c r="I161" i="2" s="1"/>
  <c r="I160" i="2" s="1"/>
  <c r="J158" i="2"/>
  <c r="I158" i="2"/>
  <c r="J156" i="2"/>
  <c r="J155" i="2" s="1"/>
  <c r="J154" i="2" s="1"/>
  <c r="I156" i="2"/>
  <c r="I155" i="2"/>
  <c r="I154" i="2" s="1"/>
  <c r="J152" i="2"/>
  <c r="I152" i="2"/>
  <c r="J149" i="2"/>
  <c r="I149" i="2"/>
  <c r="I144" i="2" s="1"/>
  <c r="I143" i="2" s="1"/>
  <c r="I142" i="2" s="1"/>
  <c r="J145" i="2"/>
  <c r="I145" i="2"/>
  <c r="J144" i="2"/>
  <c r="J143" i="2" s="1"/>
  <c r="J140" i="2"/>
  <c r="J137" i="2" s="1"/>
  <c r="I140" i="2"/>
  <c r="J138" i="2"/>
  <c r="I138" i="2"/>
  <c r="I137" i="2" s="1"/>
  <c r="J128" i="2"/>
  <c r="I128" i="2"/>
  <c r="J125" i="2"/>
  <c r="I125" i="2"/>
  <c r="J121" i="2"/>
  <c r="I121" i="2"/>
  <c r="J111" i="2"/>
  <c r="I111" i="2"/>
  <c r="J104" i="2"/>
  <c r="I104" i="2"/>
  <c r="J75" i="2"/>
  <c r="J74" i="2" s="1"/>
  <c r="J73" i="2" s="1"/>
  <c r="I75" i="2"/>
  <c r="J70" i="2"/>
  <c r="I70" i="2"/>
  <c r="J69" i="2"/>
  <c r="I69" i="2"/>
  <c r="J63" i="2"/>
  <c r="I63" i="2"/>
  <c r="J41" i="2"/>
  <c r="I41" i="2"/>
  <c r="J38" i="2"/>
  <c r="I38" i="2"/>
  <c r="J33" i="2"/>
  <c r="I33" i="2"/>
  <c r="J26" i="2"/>
  <c r="I26" i="2"/>
  <c r="I25" i="2" s="1"/>
  <c r="I24" i="2" s="1"/>
  <c r="I11" i="2" s="1"/>
  <c r="I10" i="2" s="1"/>
  <c r="J21" i="2"/>
  <c r="I21" i="2"/>
  <c r="J14" i="2"/>
  <c r="I14" i="2"/>
  <c r="J12" i="2"/>
  <c r="H338" i="2"/>
  <c r="G338" i="2"/>
  <c r="F338" i="2"/>
  <c r="E338" i="2"/>
  <c r="H337" i="2"/>
  <c r="G337" i="2"/>
  <c r="F337" i="2"/>
  <c r="F336" i="2" s="1"/>
  <c r="F335" i="2" s="1"/>
  <c r="E337" i="2"/>
  <c r="E336" i="2" s="1"/>
  <c r="E335" i="2" s="1"/>
  <c r="H336" i="2"/>
  <c r="G336" i="2"/>
  <c r="H335" i="2"/>
  <c r="G335" i="2"/>
  <c r="H333" i="2"/>
  <c r="G333" i="2"/>
  <c r="F333" i="2"/>
  <c r="F332" i="2" s="1"/>
  <c r="F331" i="2" s="1"/>
  <c r="F330" i="2" s="1"/>
  <c r="E333" i="2"/>
  <c r="H332" i="2"/>
  <c r="G332" i="2"/>
  <c r="G331" i="2" s="1"/>
  <c r="G330" i="2" s="1"/>
  <c r="G329" i="2" s="1"/>
  <c r="E332" i="2"/>
  <c r="H331" i="2"/>
  <c r="E331" i="2"/>
  <c r="E330" i="2" s="1"/>
  <c r="H330" i="2"/>
  <c r="H329" i="2"/>
  <c r="H327" i="2"/>
  <c r="G327" i="2"/>
  <c r="F327" i="2"/>
  <c r="F323" i="2" s="1"/>
  <c r="E327" i="2"/>
  <c r="H324" i="2"/>
  <c r="G324" i="2"/>
  <c r="F324" i="2"/>
  <c r="E324" i="2"/>
  <c r="H323" i="2"/>
  <c r="H321" i="2"/>
  <c r="G321" i="2"/>
  <c r="F321" i="2"/>
  <c r="E321" i="2"/>
  <c r="H319" i="2"/>
  <c r="H316" i="2" s="1"/>
  <c r="G319" i="2"/>
  <c r="F319" i="2"/>
  <c r="F316" i="2" s="1"/>
  <c r="F315" i="2" s="1"/>
  <c r="F314" i="2" s="1"/>
  <c r="E319" i="2"/>
  <c r="H317" i="2"/>
  <c r="G317" i="2"/>
  <c r="F317" i="2"/>
  <c r="E317" i="2"/>
  <c r="G316" i="2"/>
  <c r="E316" i="2"/>
  <c r="H312" i="2"/>
  <c r="G312" i="2"/>
  <c r="F312" i="2"/>
  <c r="E312" i="2"/>
  <c r="H311" i="2"/>
  <c r="F311" i="2"/>
  <c r="E311" i="2"/>
  <c r="H310" i="2"/>
  <c r="F310" i="2"/>
  <c r="E310" i="2"/>
  <c r="H309" i="2"/>
  <c r="F309" i="2"/>
  <c r="E309" i="2"/>
  <c r="H307" i="2"/>
  <c r="H304" i="2" s="1"/>
  <c r="G307" i="2"/>
  <c r="F307" i="2"/>
  <c r="F304" i="2" s="1"/>
  <c r="F303" i="2" s="1"/>
  <c r="F302" i="2" s="1"/>
  <c r="F301" i="2" s="1"/>
  <c r="E307" i="2"/>
  <c r="H305" i="2"/>
  <c r="G305" i="2"/>
  <c r="F305" i="2"/>
  <c r="E305" i="2"/>
  <c r="E304" i="2"/>
  <c r="E303" i="2" s="1"/>
  <c r="E302" i="2" s="1"/>
  <c r="H298" i="2"/>
  <c r="H297" i="2" s="1"/>
  <c r="H296" i="2" s="1"/>
  <c r="H295" i="2" s="1"/>
  <c r="F298" i="2"/>
  <c r="F297" i="2" s="1"/>
  <c r="F296" i="2" s="1"/>
  <c r="F295" i="2" s="1"/>
  <c r="E299" i="2"/>
  <c r="G298" i="2"/>
  <c r="G297" i="2" s="1"/>
  <c r="G296" i="2" s="1"/>
  <c r="G295" i="2" s="1"/>
  <c r="E298" i="2"/>
  <c r="E297" i="2"/>
  <c r="E296" i="2"/>
  <c r="E295" i="2"/>
  <c r="H293" i="2"/>
  <c r="H292" i="2" s="1"/>
  <c r="H291" i="2" s="1"/>
  <c r="H290" i="2" s="1"/>
  <c r="H289" i="2" s="1"/>
  <c r="G292" i="2"/>
  <c r="G291" i="2" s="1"/>
  <c r="G290" i="2" s="1"/>
  <c r="G289" i="2" s="1"/>
  <c r="F292" i="2"/>
  <c r="F291" i="2" s="1"/>
  <c r="F290" i="2" s="1"/>
  <c r="F289" i="2" s="1"/>
  <c r="E293" i="2"/>
  <c r="E292" i="2" s="1"/>
  <c r="H287" i="2"/>
  <c r="G287" i="2"/>
  <c r="F287" i="2"/>
  <c r="E287" i="2"/>
  <c r="H286" i="2"/>
  <c r="F286" i="2"/>
  <c r="H284" i="2"/>
  <c r="G284" i="2"/>
  <c r="F284" i="2"/>
  <c r="E284" i="2"/>
  <c r="H281" i="2"/>
  <c r="G281" i="2"/>
  <c r="F281" i="2"/>
  <c r="E281" i="2"/>
  <c r="H279" i="2"/>
  <c r="G279" i="2"/>
  <c r="F279" i="2"/>
  <c r="E279" i="2"/>
  <c r="H278" i="2"/>
  <c r="F278" i="2"/>
  <c r="F277" i="2"/>
  <c r="G276" i="2"/>
  <c r="F276" i="2"/>
  <c r="E276" i="2"/>
  <c r="H274" i="2"/>
  <c r="G274" i="2"/>
  <c r="F274" i="2"/>
  <c r="E274" i="2"/>
  <c r="E273" i="2" s="1"/>
  <c r="H273" i="2"/>
  <c r="G273" i="2"/>
  <c r="F273" i="2"/>
  <c r="G271" i="2"/>
  <c r="F271" i="2"/>
  <c r="E271" i="2"/>
  <c r="H268" i="2"/>
  <c r="G268" i="2"/>
  <c r="F268" i="2"/>
  <c r="E268" i="2"/>
  <c r="H266" i="2"/>
  <c r="G266" i="2"/>
  <c r="F266" i="2"/>
  <c r="F265" i="2" s="1"/>
  <c r="F264" i="2" s="1"/>
  <c r="F263" i="2" s="1"/>
  <c r="F262" i="2" s="1"/>
  <c r="E266" i="2"/>
  <c r="E265" i="2"/>
  <c r="H260" i="2"/>
  <c r="G260" i="2"/>
  <c r="F260" i="2"/>
  <c r="F259" i="2" s="1"/>
  <c r="F258" i="2" s="1"/>
  <c r="E260" i="2"/>
  <c r="H259" i="2"/>
  <c r="G259" i="2"/>
  <c r="E259" i="2"/>
  <c r="G258" i="2"/>
  <c r="E258" i="2"/>
  <c r="G254" i="2"/>
  <c r="E254" i="2"/>
  <c r="G251" i="2"/>
  <c r="E251" i="2"/>
  <c r="H249" i="2"/>
  <c r="H248" i="2" s="1"/>
  <c r="G249" i="2"/>
  <c r="F249" i="2"/>
  <c r="E249" i="2"/>
  <c r="G248" i="2"/>
  <c r="F248" i="2"/>
  <c r="E248" i="2"/>
  <c r="E247" i="2" s="1"/>
  <c r="G246" i="2"/>
  <c r="H244" i="2"/>
  <c r="G244" i="2"/>
  <c r="F244" i="2"/>
  <c r="F243" i="2" s="1"/>
  <c r="F242" i="2" s="1"/>
  <c r="E244" i="2"/>
  <c r="G243" i="2"/>
  <c r="E243" i="2"/>
  <c r="G242" i="2"/>
  <c r="E242" i="2"/>
  <c r="G240" i="2"/>
  <c r="F240" i="2"/>
  <c r="E240" i="2"/>
  <c r="H237" i="2"/>
  <c r="G237" i="2"/>
  <c r="F237" i="2"/>
  <c r="E237" i="2"/>
  <c r="H235" i="2"/>
  <c r="G235" i="2"/>
  <c r="G234" i="2" s="1"/>
  <c r="G233" i="2" s="1"/>
  <c r="F235" i="2"/>
  <c r="E235" i="2"/>
  <c r="H234" i="2"/>
  <c r="F234" i="2"/>
  <c r="H233" i="2"/>
  <c r="F233" i="2"/>
  <c r="G219" i="2"/>
  <c r="F219" i="2"/>
  <c r="F218" i="2" s="1"/>
  <c r="F217" i="2" s="1"/>
  <c r="F216" i="2" s="1"/>
  <c r="E219" i="2"/>
  <c r="E218" i="2" s="1"/>
  <c r="G217" i="2"/>
  <c r="G215" i="2"/>
  <c r="F212" i="2"/>
  <c r="F211" i="2" s="1"/>
  <c r="E213" i="2"/>
  <c r="H212" i="2"/>
  <c r="G212" i="2"/>
  <c r="E212" i="2"/>
  <c r="H211" i="2"/>
  <c r="G211" i="2"/>
  <c r="E211" i="2"/>
  <c r="H208" i="2"/>
  <c r="G209" i="2"/>
  <c r="F209" i="2"/>
  <c r="E209" i="2"/>
  <c r="G203" i="2"/>
  <c r="G202" i="2" s="1"/>
  <c r="F203" i="2"/>
  <c r="E203" i="2"/>
  <c r="F202" i="2"/>
  <c r="H201" i="2"/>
  <c r="G199" i="2"/>
  <c r="G198" i="2" s="1"/>
  <c r="F198" i="2"/>
  <c r="F197" i="2" s="1"/>
  <c r="F195" i="2" s="1"/>
  <c r="E199" i="2"/>
  <c r="H197" i="2"/>
  <c r="H195" i="2"/>
  <c r="H190" i="2"/>
  <c r="F190" i="2"/>
  <c r="F189" i="2" s="1"/>
  <c r="F188" i="2" s="1"/>
  <c r="E190" i="2"/>
  <c r="E189" i="2"/>
  <c r="H188" i="2"/>
  <c r="G188" i="2"/>
  <c r="E188" i="2"/>
  <c r="H186" i="2"/>
  <c r="G186" i="2"/>
  <c r="F186" i="2"/>
  <c r="F182" i="2" s="1"/>
  <c r="F181" i="2" s="1"/>
  <c r="F180" i="2" s="1"/>
  <c r="F179" i="2" s="1"/>
  <c r="E186" i="2"/>
  <c r="H183" i="2"/>
  <c r="G183" i="2"/>
  <c r="F183" i="2"/>
  <c r="E183" i="2"/>
  <c r="H182" i="2"/>
  <c r="G182" i="2"/>
  <c r="E182" i="2"/>
  <c r="H181" i="2"/>
  <c r="H180" i="2"/>
  <c r="H179" i="2"/>
  <c r="E177" i="2"/>
  <c r="H176" i="2"/>
  <c r="G176" i="2"/>
  <c r="F176" i="2"/>
  <c r="F175" i="2" s="1"/>
  <c r="F174" i="2" s="1"/>
  <c r="E176" i="2"/>
  <c r="H175" i="2"/>
  <c r="E175" i="2"/>
  <c r="E174" i="2" s="1"/>
  <c r="E173" i="2" s="1"/>
  <c r="G174" i="2"/>
  <c r="H173" i="2"/>
  <c r="G173" i="2"/>
  <c r="H169" i="2"/>
  <c r="F169" i="2"/>
  <c r="F168" i="2" s="1"/>
  <c r="F167" i="2" s="1"/>
  <c r="F166" i="2" s="1"/>
  <c r="E170" i="2"/>
  <c r="G169" i="2"/>
  <c r="H167" i="2"/>
  <c r="H166" i="2" s="1"/>
  <c r="G167" i="2"/>
  <c r="G166" i="2" s="1"/>
  <c r="H163" i="2"/>
  <c r="H162" i="2" s="1"/>
  <c r="H161" i="2" s="1"/>
  <c r="H160" i="2" s="1"/>
  <c r="E164" i="2"/>
  <c r="G163" i="2"/>
  <c r="G162" i="2" s="1"/>
  <c r="G161" i="2" s="1"/>
  <c r="G160" i="2" s="1"/>
  <c r="F163" i="2"/>
  <c r="F162" i="2" s="1"/>
  <c r="F161" i="2" s="1"/>
  <c r="F160" i="2" s="1"/>
  <c r="H158" i="2"/>
  <c r="G158" i="2"/>
  <c r="F158" i="2"/>
  <c r="E158" i="2"/>
  <c r="H156" i="2"/>
  <c r="G156" i="2"/>
  <c r="G155" i="2" s="1"/>
  <c r="G154" i="2" s="1"/>
  <c r="F156" i="2"/>
  <c r="E156" i="2"/>
  <c r="H155" i="2"/>
  <c r="F155" i="2"/>
  <c r="H154" i="2"/>
  <c r="F154" i="2"/>
  <c r="H152" i="2"/>
  <c r="G152" i="2"/>
  <c r="F152" i="2"/>
  <c r="E152" i="2"/>
  <c r="E144" i="2" s="1"/>
  <c r="E143" i="2" s="1"/>
  <c r="H149" i="2"/>
  <c r="G149" i="2"/>
  <c r="F149" i="2"/>
  <c r="E149" i="2"/>
  <c r="H145" i="2"/>
  <c r="G145" i="2"/>
  <c r="G144" i="2" s="1"/>
  <c r="G143" i="2" s="1"/>
  <c r="G142" i="2" s="1"/>
  <c r="F145" i="2"/>
  <c r="E145" i="2"/>
  <c r="F144" i="2"/>
  <c r="F143" i="2"/>
  <c r="F142" i="2"/>
  <c r="H140" i="2"/>
  <c r="H137" i="2" s="1"/>
  <c r="G140" i="2"/>
  <c r="F140" i="2"/>
  <c r="E140" i="2"/>
  <c r="H138" i="2"/>
  <c r="G138" i="2"/>
  <c r="F138" i="2"/>
  <c r="E138" i="2"/>
  <c r="G137" i="2"/>
  <c r="F137" i="2"/>
  <c r="G130" i="2"/>
  <c r="E130" i="2"/>
  <c r="H128" i="2"/>
  <c r="G128" i="2"/>
  <c r="F128" i="2"/>
  <c r="E128" i="2"/>
  <c r="H125" i="2"/>
  <c r="G125" i="2"/>
  <c r="E125" i="2"/>
  <c r="H121" i="2"/>
  <c r="G121" i="2"/>
  <c r="E121" i="2"/>
  <c r="G120" i="2"/>
  <c r="E120" i="2"/>
  <c r="E117" i="2"/>
  <c r="E115" i="2"/>
  <c r="H111" i="2"/>
  <c r="E111" i="2"/>
  <c r="E110" i="2" s="1"/>
  <c r="E108" i="2"/>
  <c r="H104" i="2"/>
  <c r="G104" i="2"/>
  <c r="F104" i="2"/>
  <c r="E105" i="2"/>
  <c r="E104" i="2"/>
  <c r="E98" i="2"/>
  <c r="E88" i="2"/>
  <c r="E81" i="2"/>
  <c r="F76" i="2"/>
  <c r="E76" i="2"/>
  <c r="E75" i="2"/>
  <c r="E74" i="2" s="1"/>
  <c r="E73" i="2" s="1"/>
  <c r="H70" i="2"/>
  <c r="F70" i="2"/>
  <c r="E70" i="2"/>
  <c r="E69" i="2" s="1"/>
  <c r="H69" i="2"/>
  <c r="G69" i="2"/>
  <c r="F69" i="2"/>
  <c r="H63" i="2"/>
  <c r="F63" i="2"/>
  <c r="E63" i="2"/>
  <c r="E53" i="2"/>
  <c r="E46" i="2"/>
  <c r="H41" i="2"/>
  <c r="F41" i="2"/>
  <c r="E41" i="2"/>
  <c r="H33" i="2"/>
  <c r="F33" i="2"/>
  <c r="E34" i="2"/>
  <c r="G33" i="2"/>
  <c r="E33" i="2"/>
  <c r="E31" i="2"/>
  <c r="E29" i="2"/>
  <c r="E27" i="2"/>
  <c r="E26" i="2"/>
  <c r="E25" i="2" s="1"/>
  <c r="E24" i="2" s="1"/>
  <c r="H21" i="2"/>
  <c r="F21" i="2"/>
  <c r="E22" i="2"/>
  <c r="E21" i="2"/>
  <c r="E19" i="2"/>
  <c r="E17" i="2"/>
  <c r="E14" i="2" s="1"/>
  <c r="E13" i="2" s="1"/>
  <c r="E12" i="2" s="1"/>
  <c r="E15" i="2"/>
  <c r="G37" i="10"/>
  <c r="H34" i="10" s="1"/>
  <c r="H37" i="10" s="1"/>
  <c r="I34" i="10" s="1"/>
  <c r="I37" i="10" s="1"/>
  <c r="J34" i="10" s="1"/>
  <c r="J37" i="10" s="1"/>
  <c r="J21" i="10"/>
  <c r="I21" i="10"/>
  <c r="H21" i="10"/>
  <c r="G21" i="10"/>
  <c r="F21" i="10"/>
  <c r="J11" i="10"/>
  <c r="I11" i="10"/>
  <c r="H11" i="10"/>
  <c r="G11" i="10"/>
  <c r="F11" i="10"/>
  <c r="J8" i="10"/>
  <c r="I8" i="10"/>
  <c r="H8" i="10"/>
  <c r="G8" i="10"/>
  <c r="F8" i="10"/>
  <c r="J206" i="2" l="1"/>
  <c r="J205" i="2" s="1"/>
  <c r="I74" i="2"/>
  <c r="I73" i="2" s="1"/>
  <c r="G206" i="2"/>
  <c r="G205" i="2" s="1"/>
  <c r="G172" i="2" s="1"/>
  <c r="F329" i="2"/>
  <c r="J301" i="2"/>
  <c r="J142" i="2"/>
  <c r="J264" i="2"/>
  <c r="J263" i="2" s="1"/>
  <c r="J262" i="2" s="1"/>
  <c r="J329" i="2"/>
  <c r="I206" i="2"/>
  <c r="I205" i="2" s="1"/>
  <c r="J25" i="2"/>
  <c r="J24" i="2" s="1"/>
  <c r="J11" i="2" s="1"/>
  <c r="J10" i="2" s="1"/>
  <c r="I301" i="2"/>
  <c r="J315" i="2"/>
  <c r="J314" i="2" s="1"/>
  <c r="F75" i="2"/>
  <c r="F73" i="2" s="1"/>
  <c r="F37" i="2" s="1"/>
  <c r="F40" i="2"/>
  <c r="F39" i="2" s="1"/>
  <c r="F38" i="2" s="1"/>
  <c r="F24" i="2"/>
  <c r="F10" i="2" s="1"/>
  <c r="F14" i="2"/>
  <c r="F13" i="2" s="1"/>
  <c r="F12" i="2" s="1"/>
  <c r="G265" i="2"/>
  <c r="G264" i="2" s="1"/>
  <c r="G263" i="2" s="1"/>
  <c r="H74" i="2"/>
  <c r="F246" i="2"/>
  <c r="F215" i="2" s="1"/>
  <c r="E264" i="2"/>
  <c r="E263" i="2" s="1"/>
  <c r="E262" i="2" s="1"/>
  <c r="E11" i="2"/>
  <c r="E10" i="2" s="1"/>
  <c r="E315" i="2"/>
  <c r="E314" i="2" s="1"/>
  <c r="E301" i="2" s="1"/>
  <c r="E329" i="2"/>
  <c r="G315" i="2"/>
  <c r="G314" i="2" s="1"/>
  <c r="E291" i="2"/>
  <c r="E169" i="2"/>
  <c r="E198" i="2"/>
  <c r="H14" i="2"/>
  <c r="E40" i="2"/>
  <c r="G75" i="2"/>
  <c r="G74" i="2" s="1"/>
  <c r="G73" i="2" s="1"/>
  <c r="E109" i="2"/>
  <c r="E163" i="2"/>
  <c r="G201" i="2"/>
  <c r="E217" i="2"/>
  <c r="E234" i="2"/>
  <c r="G262" i="2"/>
  <c r="G278" i="2"/>
  <c r="G304" i="2"/>
  <c r="G303" i="2" s="1"/>
  <c r="G302" i="2" s="1"/>
  <c r="E202" i="2"/>
  <c r="E278" i="2"/>
  <c r="G21" i="2"/>
  <c r="G26" i="2"/>
  <c r="G25" i="2" s="1"/>
  <c r="G24" i="2" s="1"/>
  <c r="G39" i="2"/>
  <c r="E181" i="2"/>
  <c r="G197" i="2"/>
  <c r="H258" i="2"/>
  <c r="H265" i="2"/>
  <c r="E286" i="2"/>
  <c r="H303" i="2"/>
  <c r="F120" i="2"/>
  <c r="E137" i="2"/>
  <c r="G181" i="2"/>
  <c r="H207" i="2"/>
  <c r="G311" i="2"/>
  <c r="E323" i="2"/>
  <c r="H26" i="2"/>
  <c r="F110" i="2"/>
  <c r="E155" i="2"/>
  <c r="E208" i="2"/>
  <c r="E207" i="2" s="1"/>
  <c r="E206" i="2" s="1"/>
  <c r="E205" i="2" s="1"/>
  <c r="F207" i="2"/>
  <c r="F206" i="2" s="1"/>
  <c r="F205" i="2" s="1"/>
  <c r="H243" i="2"/>
  <c r="E246" i="2"/>
  <c r="G286" i="2"/>
  <c r="H315" i="2"/>
  <c r="G323" i="2"/>
  <c r="H144" i="2"/>
  <c r="F14" i="10"/>
  <c r="F22" i="10" s="1"/>
  <c r="G14" i="10"/>
  <c r="G22" i="10" s="1"/>
  <c r="G28" i="10" s="1"/>
  <c r="G29" i="10" s="1"/>
  <c r="H14" i="10"/>
  <c r="H22" i="10" s="1"/>
  <c r="H28" i="10" s="1"/>
  <c r="H29" i="10" s="1"/>
  <c r="I14" i="10"/>
  <c r="I22" i="10" s="1"/>
  <c r="I28" i="10" s="1"/>
  <c r="I29" i="10" s="1"/>
  <c r="J14" i="10"/>
  <c r="J22" i="10" s="1"/>
  <c r="J28" i="10" s="1"/>
  <c r="J29" i="10" s="1"/>
  <c r="F9" i="2" l="1"/>
  <c r="F109" i="2"/>
  <c r="E201" i="2"/>
  <c r="H314" i="2"/>
  <c r="E216" i="2"/>
  <c r="E197" i="2"/>
  <c r="E154" i="2"/>
  <c r="G310" i="2"/>
  <c r="H206" i="2"/>
  <c r="G196" i="2"/>
  <c r="E39" i="2"/>
  <c r="E168" i="2"/>
  <c r="H302" i="2"/>
  <c r="G38" i="2"/>
  <c r="E290" i="2"/>
  <c r="H242" i="2"/>
  <c r="H264" i="2"/>
  <c r="E277" i="2"/>
  <c r="G277" i="2"/>
  <c r="H25" i="2"/>
  <c r="H73" i="2"/>
  <c r="G12" i="2"/>
  <c r="G10" i="2" s="1"/>
  <c r="G9" i="2" s="1"/>
  <c r="H143" i="2"/>
  <c r="G180" i="2"/>
  <c r="H246" i="2"/>
  <c r="E180" i="2"/>
  <c r="E233" i="2"/>
  <c r="E162" i="2"/>
  <c r="H142" i="2" l="1"/>
  <c r="E167" i="2"/>
  <c r="E38" i="2"/>
  <c r="G309" i="2"/>
  <c r="E196" i="2"/>
  <c r="H263" i="2"/>
  <c r="E289" i="2"/>
  <c r="H205" i="2"/>
  <c r="E142" i="2"/>
  <c r="E161" i="2"/>
  <c r="H24" i="2"/>
  <c r="G179" i="2"/>
  <c r="E215" i="2"/>
  <c r="E179" i="2"/>
  <c r="H301" i="2"/>
  <c r="G195" i="2"/>
  <c r="E37" i="2" l="1"/>
  <c r="E172" i="2"/>
  <c r="E195" i="2"/>
  <c r="E160" i="2"/>
  <c r="E166" i="2"/>
  <c r="H262" i="2"/>
  <c r="G301" i="2"/>
  <c r="E36" i="2" l="1"/>
  <c r="E9" i="2" l="1"/>
</calcChain>
</file>

<file path=xl/sharedStrings.xml><?xml version="1.0" encoding="utf-8"?>
<sst xmlns="http://schemas.openxmlformats.org/spreadsheetml/2006/main" count="540" uniqueCount="229">
  <si>
    <t>I. OPĆI DIO</t>
  </si>
  <si>
    <t>A) SAŽETAK RAČUNA PRIHODA I RASHODA</t>
  </si>
  <si>
    <t>EUR</t>
  </si>
  <si>
    <t>Projekcija proračuna
za 2026.</t>
  </si>
  <si>
    <t>PRIHODI UKUPNO</t>
  </si>
  <si>
    <t>6 PRIHODI POSLOVANJA</t>
  </si>
  <si>
    <t>7 PRIHODI OD PRODAJE NEFINANCIJSKE IMOVINE</t>
  </si>
  <si>
    <t>RASHODI UKUPNO</t>
  </si>
  <si>
    <t>3 RASHODI  POSLOVANJA</t>
  </si>
  <si>
    <t>4 RASHODI ZA NABAVU NEFINANCIJSKE IMOVINE</t>
  </si>
  <si>
    <t>RAZLIKA - VIŠAK / MANJAK</t>
  </si>
  <si>
    <t>B) SAŽETAK RAČUNA FINANCIRANJA</t>
  </si>
  <si>
    <t>8 PRIMICI OD FINANCIJSKE IMOVINE I ZADUŽIVANJA</t>
  </si>
  <si>
    <t>5 IZDACI ZA FINANCIJSKU IMOVINU I OTPLATE ZAJMOVA</t>
  </si>
  <si>
    <t>NETO FINANCIRANJE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</si>
  <si>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</si>
  <si>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</si>
  <si>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</si>
  <si>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</si>
  <si>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</si>
  <si>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</si>
  <si>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IZ PRETHODNE(IH) GODINE KOJI ĆE SE RASPOREDITI / POKRITI</t>
  </si>
  <si>
    <t>VIŠAK / MANJAK TEKUĆE GODINE</t>
  </si>
  <si>
    <t xml:space="preserve">A. RAČUN PRIHODA I RASHODA </t>
  </si>
  <si>
    <t>PRIHODI POSLOVANJA PREMA EKONOMSKOJ KLASIFIKACIJI</t>
  </si>
  <si>
    <t>Razred</t>
  </si>
  <si>
    <t>Skupina</t>
  </si>
  <si>
    <t>Naziv prihoda</t>
  </si>
  <si>
    <t>Projekcija 
za 2026.</t>
  </si>
  <si>
    <t>Prihodi poslovanja</t>
  </si>
  <si>
    <t>Pomoći iz inozemstva i od subjekata unutar općeg proračuna</t>
  </si>
  <si>
    <t>Prihodi po posebnim propisima</t>
  </si>
  <si>
    <t>Prihodi od imovine</t>
  </si>
  <si>
    <t>Donacije</t>
  </si>
  <si>
    <t>Prihodi iz nadležnog proračuna i od HZZO-a temeljem ugovornih obveza</t>
  </si>
  <si>
    <t>Prihodi od prodaje nefinancijske imovine</t>
  </si>
  <si>
    <t>Prihodi od prodaje proizvedene dugotrajne imovine</t>
  </si>
  <si>
    <t>RASHODI POSLOVANJA PREMA EKONOMSKOJ KLASIFIKACIJI</t>
  </si>
  <si>
    <t>Naziv rashoda</t>
  </si>
  <si>
    <t>Rashodi poslovanja</t>
  </si>
  <si>
    <t>Rashodi za zaposlene</t>
  </si>
  <si>
    <t>Materijalni rashodi</t>
  </si>
  <si>
    <t>Financijski rashodi</t>
  </si>
  <si>
    <t>Naknade građanima</t>
  </si>
  <si>
    <t>Ostali rashodi</t>
  </si>
  <si>
    <t>Rashodi za nabavu nefinancijske imovine</t>
  </si>
  <si>
    <t>Rashodi za nabavu neproizvedene dugotrajne imovine</t>
  </si>
  <si>
    <t>Dodatna ulaganja na nef.imovini</t>
  </si>
  <si>
    <t>PRIHODI POSLOVANJA PREMA IZVORIMA FINANCIRANJA</t>
  </si>
  <si>
    <t>Brojčana oznaka i naziv</t>
  </si>
  <si>
    <t>1 Opći prihodi i primici</t>
  </si>
  <si>
    <t xml:space="preserve">  11 Opći prihodi i primici</t>
  </si>
  <si>
    <t>3 Vlastiti prihodi</t>
  </si>
  <si>
    <t>3.2. Vlastiti prihodi</t>
  </si>
  <si>
    <t>4 Prihodi za posebne namjene</t>
  </si>
  <si>
    <t xml:space="preserve">  43 Ostali prihodi za posebne namjene</t>
  </si>
  <si>
    <t>44 DEC SREDSTVA</t>
  </si>
  <si>
    <t>5 Pomoći</t>
  </si>
  <si>
    <t>5.6.1. Fondovi EU</t>
  </si>
  <si>
    <t>5.8.1. Ostale pomoći</t>
  </si>
  <si>
    <t>6.2. DONACIJE</t>
  </si>
  <si>
    <t>RASHODI POSLOVANJA PREMA IZVORIMA FINANCIRANJA</t>
  </si>
  <si>
    <t xml:space="preserve">  31 Vlastiti prihodi</t>
  </si>
  <si>
    <t>4.3. Prihodi za posebne namjene</t>
  </si>
  <si>
    <t>5 POMOĆI</t>
  </si>
  <si>
    <t>5.8.1.Ostale pomoći</t>
  </si>
  <si>
    <t>RASHODI PREMA FUNKCIJSKOJ KLASIFIKACIJI</t>
  </si>
  <si>
    <t>UKUPNI RASHODI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</si>
  <si>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</si>
  <si>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</si>
  <si>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</si>
  <si>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</si>
  <si>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</si>
  <si>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B. RAČUN FINANCIRANJA PREMA EKONOMSKOJ KLASIFIKACIJI</t>
  </si>
  <si>
    <t>Naziv</t>
  </si>
  <si>
    <t>PRIMICI UKUPNO</t>
  </si>
  <si>
    <t>Primici od financijske imovine i zaduživanja</t>
  </si>
  <si>
    <t>Primici od zaduživanja</t>
  </si>
  <si>
    <t>IZDACI UKUPNO</t>
  </si>
  <si>
    <t>Izdaci za financijsku imovinu i otplate zajmova</t>
  </si>
  <si>
    <t>Izdaci za otplatu glavnice primljenih kredita i zajmova</t>
  </si>
  <si>
    <t>B. RAČUN FINANCIRANJA PREMA IZVORIMA FINANCIRANJA</t>
  </si>
  <si>
    <t>8 Namjenski primici od zaduživanja</t>
  </si>
  <si>
    <t xml:space="preserve">  81 Namjenski primici od zaduživanja</t>
  </si>
  <si>
    <t>Šifra</t>
  </si>
  <si>
    <t xml:space="preserve">Naziv </t>
  </si>
  <si>
    <t>Rashodi za nabavu proizvedene dugotrajne imovine</t>
  </si>
  <si>
    <t>FINANCIJSKI PLAN PRORAČUNSKOG KORISNIKA JEDINICE LOKALNE I PODRUČNE (REGIONALNE) SAMOUPRAVE 
ZA 2025. I PROJEKCIJA ZA 2026. I 2027. GODINU</t>
  </si>
  <si>
    <t>Izvršenje 2023.*</t>
  </si>
  <si>
    <t>Plan 2024.</t>
  </si>
  <si>
    <t>Proračun za 2025.</t>
  </si>
  <si>
    <t>Projekcija proračuna
za 2027.</t>
  </si>
  <si>
    <t>Izvršenje 2023.</t>
  </si>
  <si>
    <t>Projekcija 
za 2027.</t>
  </si>
  <si>
    <t>II.POSEBNI DIO</t>
  </si>
  <si>
    <t xml:space="preserve"> IZVJEŠTAJ PO PROGRAMSKOJ  KLASIFIKACIJI</t>
  </si>
  <si>
    <t>OSTVARENJE/IZVRŠENJE  1.-12.2022.</t>
  </si>
  <si>
    <t>Korisnik K003</t>
  </si>
  <si>
    <t>PROGRAM 1206</t>
  </si>
  <si>
    <t>EU projekti UO za obrazovanje, kulutru i sport</t>
  </si>
  <si>
    <t>Tekući projekt T120602</t>
  </si>
  <si>
    <t>Europski socijalni fond-Projekt ZMS-pomoćnik u nastavi</t>
  </si>
  <si>
    <t>Izvor financiranja 1.1.1</t>
  </si>
  <si>
    <t>Opći prihodi i primici</t>
  </si>
  <si>
    <t>Plaće(bruto)</t>
  </si>
  <si>
    <t>Plaće za redovan rad</t>
  </si>
  <si>
    <t>Ostali rashodi za zaposlene</t>
  </si>
  <si>
    <t>Doprinosi na plaće</t>
  </si>
  <si>
    <t>Doprinosi za obvezno zdravstveno osiguranje</t>
  </si>
  <si>
    <t>Naknade troškova zaposlenima</t>
  </si>
  <si>
    <t>Naknade za prijevoz, za rad na terenu i za odvojen život</t>
  </si>
  <si>
    <t>Izvor financiranja 5.6.1</t>
  </si>
  <si>
    <t xml:space="preserve"> Fondovi EU</t>
  </si>
  <si>
    <t>PROGRAM 1207</t>
  </si>
  <si>
    <t>Zakonski standardi ustanova u obrazovanju</t>
  </si>
  <si>
    <t>Aktivnost A120701</t>
  </si>
  <si>
    <t>Osiguravanje uvjeta rada za redovno poslovanje osnovne škole</t>
  </si>
  <si>
    <t>Službena putovanja</t>
  </si>
  <si>
    <t>Naknade za prijevoz, rad na terenu i odvojeni život</t>
  </si>
  <si>
    <t>Stručno usavršavanje zaposlenika</t>
  </si>
  <si>
    <t>Ostale naknade troškova zaposlenima</t>
  </si>
  <si>
    <t xml:space="preserve">Rashodi za materijal 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</si>
  <si>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</si>
  <si>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</si>
  <si>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</si>
  <si>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</si>
  <si>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</si>
  <si>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</si>
  <si>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</si>
  <si>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</si>
  <si>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</si>
  <si>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</si>
  <si>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</si>
  <si>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</si>
  <si>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</si>
  <si>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</si>
  <si>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</si>
  <si>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</si>
  <si>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</si>
  <si>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</si>
  <si>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Članarine i norme</t>
  </si>
  <si>
    <t>Pristojbe i naknade</t>
  </si>
  <si>
    <t>Troškovi sudskih postupaka</t>
  </si>
  <si>
    <t xml:space="preserve"> Financijski rashodi</t>
  </si>
  <si>
    <t>Ostali financijski rashodi</t>
  </si>
  <si>
    <t>Bankarske usluge i usluge platnog prometa</t>
  </si>
  <si>
    <t>Zatezne kamate</t>
  </si>
  <si>
    <t>Izvor financiranja 4.4.1</t>
  </si>
  <si>
    <t>Decentralizirana sredstva</t>
  </si>
  <si>
    <t>Izvor financiranja 5.8.1</t>
  </si>
  <si>
    <t>Ostale pomoći proračunski korisnici</t>
  </si>
  <si>
    <t>Plaće za prekovremeni rad</t>
  </si>
  <si>
    <t>Plaće za posebne uvjete rada</t>
  </si>
  <si>
    <t>Stručno usavršavanje zaopslenika</t>
  </si>
  <si>
    <t>Rashodi za materijal i energiju</t>
  </si>
  <si>
    <t>pristojbe i naknade</t>
  </si>
  <si>
    <t>troškovi sudskih postupaka</t>
  </si>
  <si>
    <t>naknade građanima</t>
  </si>
  <si>
    <t>Tekuće donacije u naravi</t>
  </si>
  <si>
    <t>Postrojenja i oprema</t>
  </si>
  <si>
    <t>Uredska oprema i namještaj</t>
  </si>
  <si>
    <t>Knjige, umjetnička djela i ostale izložbene vrijednosti</t>
  </si>
  <si>
    <t>Knjige</t>
  </si>
  <si>
    <t>Izvor financiranja 5.8.2</t>
  </si>
  <si>
    <t>Ostale pomoći proračunski korisnici-prenesena sredtva</t>
  </si>
  <si>
    <t>Aktivnost A120702</t>
  </si>
  <si>
    <t>Investicijska ulaganja u osnovne škole</t>
  </si>
  <si>
    <t>Kapitalni projekt K120703</t>
  </si>
  <si>
    <t>Kapitalna ulaganja u osnovne škole</t>
  </si>
  <si>
    <t>Rashodi za dodatna ulaganja na nefinancijskoj imovini</t>
  </si>
  <si>
    <t>Dodatna ulaganja na građevinskim objektima</t>
  </si>
  <si>
    <t>PROGRAM 1208</t>
  </si>
  <si>
    <t>Program ustanova u obrazovanju iznad standarda</t>
  </si>
  <si>
    <t>Aktivnost 120801</t>
  </si>
  <si>
    <t>Poticanje demografskog razvitka</t>
  </si>
  <si>
    <t>Naknade građanima i kućanstvima na temelju osiguranja i druge naknade</t>
  </si>
  <si>
    <t>Naknade građanima  i kućanstvima iz proračuna</t>
  </si>
  <si>
    <t>Naknade građanima  i kućanstvima u naravi</t>
  </si>
  <si>
    <t>Aktivnost A120803</t>
  </si>
  <si>
    <t>Natjecanja iz znanja učenika</t>
  </si>
  <si>
    <t>Aktivnost A120804</t>
  </si>
  <si>
    <t>Financiranje školskih projekata</t>
  </si>
  <si>
    <t>Izvor 1.1.1</t>
  </si>
  <si>
    <t>Aktivnost A120808</t>
  </si>
  <si>
    <t>Nabava udžbenika za učenike osnovnih škola</t>
  </si>
  <si>
    <t>Aktivnost A120809</t>
  </si>
  <si>
    <t>Programi školskog kurikuluma</t>
  </si>
  <si>
    <t>Aktivnost A120810</t>
  </si>
  <si>
    <t>Ostale aktivnosti osnovnih škola</t>
  </si>
  <si>
    <t>Izvor financiranja 4.3.1</t>
  </si>
  <si>
    <t>Prihodi za posebne namjene proračunski korisnici</t>
  </si>
  <si>
    <t>Izvor financiranja 4.3.2.</t>
  </si>
  <si>
    <t>Prihodi za posebne namjene proračunski korisnici-V.P.</t>
  </si>
  <si>
    <t xml:space="preserve"> rashodi</t>
  </si>
  <si>
    <t>Izvor financiranja 6.2.1</t>
  </si>
  <si>
    <t>Aktivnost A120811</t>
  </si>
  <si>
    <t>Dodatne djelatnosti osnovnih škola</t>
  </si>
  <si>
    <t>Izvor financiranja 3.2.1</t>
  </si>
  <si>
    <t>Vlastiti prihodi- proračunski korisnici</t>
  </si>
  <si>
    <t>Vlastiti prihodi proračunski korisnici-prenesena sredstva</t>
  </si>
  <si>
    <t>Aktivnost A120818</t>
  </si>
  <si>
    <t>Organizacija prehrane u osnovnim školama</t>
  </si>
  <si>
    <t>Izvor 5.8.1</t>
  </si>
  <si>
    <t>Aktivnost A120819</t>
  </si>
  <si>
    <t>Opskrba školskih ustanova higijenskim potrepštinama za učenice osnovnih škola</t>
  </si>
  <si>
    <t xml:space="preserve">Izvor </t>
  </si>
  <si>
    <t>5.8.1</t>
  </si>
  <si>
    <t>Tekuće donacije</t>
  </si>
  <si>
    <t>Tekući projekt T120802</t>
  </si>
  <si>
    <t>Produženi boravak</t>
  </si>
  <si>
    <t>Izvor financiranja 5.2.1</t>
  </si>
  <si>
    <t>Ostale pomoći</t>
  </si>
  <si>
    <t>Tekući projekt T120708</t>
  </si>
  <si>
    <t>Školska shema voća i mlijeka</t>
  </si>
  <si>
    <t>Fondovi EU</t>
  </si>
  <si>
    <t>IZVRŠENJE 2023</t>
  </si>
  <si>
    <t>PLAN 2024</t>
  </si>
  <si>
    <t>Projekcija 2025</t>
  </si>
  <si>
    <t>Projekcija  2026</t>
  </si>
  <si>
    <t>Projekcija  2027</t>
  </si>
  <si>
    <t>Projekcija za 2025.</t>
  </si>
  <si>
    <t>Projekcija  za 2025.</t>
  </si>
  <si>
    <t>Projekcija  za 2025</t>
  </si>
  <si>
    <t>Osnovna škola Ivo Dugandžić-Mišić</t>
  </si>
  <si>
    <t>7.2.1 Prihod od prodaje građ. obj.</t>
  </si>
  <si>
    <t>7.2.1 Građevinski objekti</t>
  </si>
  <si>
    <t>Izvor financiranja 7.2.1</t>
  </si>
  <si>
    <t>Prihodi od nef. Imovine</t>
  </si>
  <si>
    <t>Prihodi od nef. imovine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</si>
</sst>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43" formatCode="_-* #,##0.00\ _k_n_-;\-* #,##0.00\ _k_n_-;_-* &quot;-&quot;??\ _k_n_-;_-@_-"/>
  </numFmts>
  <fonts count="33" x14ac:knownFonts="1">
    <font>
      <sz val="11"/>
      <color theme="1"/>
      <name val="Calibri"/>
      <charset val="238"/>
      <scheme val="minor"/>
    </font>
    <font>
      <b/>
      <sz val="12"/>
      <color indexed="8"/>
      <name val="Arial"/>
      <charset val="238"/>
    </font>
    <font>
      <b/>
      <sz val="14"/>
      <color indexed="8"/>
      <name val="Arial"/>
      <charset val="238"/>
    </font>
    <font>
      <sz val="10"/>
      <color indexed="8"/>
      <name val="Arial"/>
      <charset val="238"/>
    </font>
    <font>
      <sz val="12"/>
      <color theme="1"/>
      <name val="Calibri"/>
      <charset val="238"/>
      <scheme val="minor"/>
    </font>
    <font>
      <b/>
      <sz val="10"/>
      <color indexed="8"/>
      <name val="Arial"/>
      <charset val="238"/>
    </font>
    <font>
      <b/>
      <sz val="10"/>
      <name val="Arial"/>
      <charset val="238"/>
    </font>
    <font>
      <i/>
      <sz val="10"/>
      <name val="Arial"/>
      <charset val="238"/>
    </font>
    <font>
      <sz val="10"/>
      <name val="Arial"/>
      <charset val="238"/>
    </font>
    <font>
      <sz val="12"/>
      <color indexed="8"/>
      <name val="Arial"/>
      <charset val="238"/>
    </font>
    <font>
      <b/>
      <i/>
      <sz val="10"/>
      <name val="Arial"/>
      <charset val="238"/>
    </font>
    <font>
      <b/>
      <sz val="11"/>
      <color theme="1"/>
      <name val="Calibri"/>
      <charset val="238"/>
      <scheme val="minor"/>
    </font>
    <font>
      <sz val="14"/>
      <color indexed="8"/>
      <name val="Arial"/>
      <charset val="238"/>
    </font>
    <font>
      <b/>
      <sz val="12"/>
      <name val="Arial"/>
      <charset val="238"/>
    </font>
    <font>
      <sz val="12"/>
      <name val="Calibri"/>
      <charset val="238"/>
      <scheme val="minor"/>
    </font>
    <font>
      <b/>
      <sz val="14"/>
      <name val="Arial"/>
      <charset val="238"/>
    </font>
    <font>
      <sz val="14"/>
      <name val="Arial"/>
      <charset val="238"/>
    </font>
    <font>
      <b/>
      <i/>
      <sz val="9"/>
      <color indexed="8"/>
      <name val="Arial"/>
      <charset val="238"/>
    </font>
    <font>
      <sz val="9"/>
      <color theme="1"/>
      <name val="Arial"/>
      <charset val="238"/>
    </font>
    <font>
      <b/>
      <sz val="10"/>
      <color theme="1"/>
      <name val="Calibri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8"/>
      <name val="Arial"/>
      <family val="2"/>
    </font>
    <font>
      <i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2" fillId="0" borderId="0" applyFont="0" applyFill="0" applyBorder="0" applyAlignment="0" applyProtection="0"/>
  </cellStyleXfs>
  <cellXfs count="371">
    <xf numFmtId="0" fontId="0" fillId="0" borderId="0" xfId="0"/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4" fillId="0" borderId="0" xfId="0" applyFont="1" applyAlignment="1">
      <alignment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3" fontId="3" fillId="3" borderId="3" xfId="0" applyNumberFormat="1" applyFont="1" applyFill="1" applyBorder="1" applyAlignment="1">
      <alignment horizontal="right"/>
    </xf>
    <xf numFmtId="3" fontId="3" fillId="3" borderId="4" xfId="0" applyNumberFormat="1" applyFont="1" applyFill="1" applyBorder="1" applyAlignment="1">
      <alignment horizontal="right"/>
    </xf>
    <xf numFmtId="3" fontId="3" fillId="3" borderId="4" xfId="0" applyNumberFormat="1" applyFont="1" applyFill="1" applyBorder="1" applyAlignment="1" applyProtection="1">
      <alignment horizontal="right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6" fillId="3" borderId="4" xfId="0" applyNumberFormat="1" applyFont="1" applyFill="1" applyBorder="1" applyAlignment="1" applyProtection="1">
      <alignment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left" vertical="center" wrapText="1"/>
    </xf>
    <xf numFmtId="0" fontId="8" fillId="3" borderId="4" xfId="0" applyNumberFormat="1" applyFont="1" applyFill="1" applyBorder="1" applyAlignment="1" applyProtection="1">
      <alignment horizontal="left" vertical="center" wrapText="1"/>
    </xf>
    <xf numFmtId="0" fontId="8" fillId="3" borderId="3" xfId="0" applyNumberFormat="1" applyFont="1" applyFill="1" applyBorder="1" applyAlignment="1" applyProtection="1">
      <alignment horizontal="left" vertical="center" wrapText="1"/>
    </xf>
    <xf numFmtId="0" fontId="6" fillId="3" borderId="4" xfId="0" applyFont="1" applyFill="1" applyBorder="1" applyAlignment="1">
      <alignment horizontal="left" vertical="center"/>
    </xf>
    <xf numFmtId="0" fontId="6" fillId="3" borderId="4" xfId="0" applyNumberFormat="1" applyFont="1" applyFill="1" applyBorder="1" applyAlignment="1" applyProtection="1">
      <alignment horizontal="left" vertical="center"/>
    </xf>
    <xf numFmtId="0" fontId="8" fillId="3" borderId="4" xfId="0" applyNumberFormat="1" applyFont="1" applyFill="1" applyBorder="1" applyAlignment="1" applyProtection="1">
      <alignment vertical="center" wrapText="1"/>
    </xf>
    <xf numFmtId="0" fontId="8" fillId="3" borderId="4" xfId="0" applyFont="1" applyFill="1" applyBorder="1" applyAlignment="1">
      <alignment horizontal="left" vertical="center"/>
    </xf>
    <xf numFmtId="0" fontId="7" fillId="3" borderId="4" xfId="0" applyNumberFormat="1" applyFont="1" applyFill="1" applyBorder="1" applyAlignment="1" applyProtection="1">
      <alignment horizontal="left" vertical="center" wrapText="1"/>
    </xf>
    <xf numFmtId="0" fontId="5" fillId="0" borderId="4" xfId="0" applyNumberFormat="1" applyFont="1" applyFill="1" applyBorder="1" applyAlignment="1" applyProtection="1">
      <alignment horizontal="left" vertical="center" wrapText="1"/>
    </xf>
    <xf numFmtId="3" fontId="5" fillId="0" borderId="4" xfId="0" applyNumberFormat="1" applyFont="1" applyFill="1" applyBorder="1" applyAlignment="1" applyProtection="1">
      <alignment horizontal="right" vertical="center" wrapText="1"/>
    </xf>
    <xf numFmtId="3" fontId="5" fillId="3" borderId="4" xfId="0" applyNumberFormat="1" applyFont="1" applyFill="1" applyBorder="1" applyAlignment="1">
      <alignment horizontal="right"/>
    </xf>
    <xf numFmtId="3" fontId="5" fillId="3" borderId="3" xfId="0" applyNumberFormat="1" applyFont="1" applyFill="1" applyBorder="1" applyAlignment="1">
      <alignment horizontal="right"/>
    </xf>
    <xf numFmtId="3" fontId="5" fillId="3" borderId="4" xfId="0" applyNumberFormat="1" applyFont="1" applyFill="1" applyBorder="1" applyAlignment="1" applyProtection="1">
      <alignment horizontal="right" wrapText="1"/>
    </xf>
    <xf numFmtId="0" fontId="0" fillId="0" borderId="4" xfId="0" applyBorder="1"/>
    <xf numFmtId="3" fontId="0" fillId="0" borderId="4" xfId="0" applyNumberFormat="1" applyBorder="1"/>
    <xf numFmtId="0" fontId="11" fillId="0" borderId="4" xfId="0" applyFont="1" applyBorder="1"/>
    <xf numFmtId="3" fontId="11" fillId="0" borderId="4" xfId="0" applyNumberFormat="1" applyFont="1" applyBorder="1"/>
    <xf numFmtId="3" fontId="5" fillId="0" borderId="3" xfId="0" applyNumberFormat="1" applyFont="1" applyFill="1" applyBorder="1" applyAlignment="1" applyProtection="1">
      <alignment horizontal="right" vertical="center" wrapText="1"/>
    </xf>
    <xf numFmtId="3" fontId="3" fillId="3" borderId="6" xfId="0" applyNumberFormat="1" applyFont="1" applyFill="1" applyBorder="1" applyAlignment="1">
      <alignment horizontal="right"/>
    </xf>
    <xf numFmtId="3" fontId="3" fillId="3" borderId="5" xfId="0" applyNumberFormat="1" applyFont="1" applyFill="1" applyBorder="1" applyAlignment="1">
      <alignment horizontal="right"/>
    </xf>
    <xf numFmtId="3" fontId="3" fillId="3" borderId="5" xfId="0" applyNumberFormat="1" applyFont="1" applyFill="1" applyBorder="1" applyAlignment="1" applyProtection="1">
      <alignment horizontal="right" wrapText="1"/>
    </xf>
    <xf numFmtId="3" fontId="11" fillId="0" borderId="4" xfId="0" applyNumberFormat="1" applyFont="1" applyBorder="1" applyAlignment="1">
      <alignment horizontal="right"/>
    </xf>
    <xf numFmtId="4" fontId="0" fillId="0" borderId="4" xfId="0" applyNumberFormat="1" applyBorder="1"/>
    <xf numFmtId="0" fontId="2" fillId="0" borderId="0" xfId="0" applyNumberFormat="1" applyFont="1" applyFill="1" applyBorder="1" applyAlignment="1" applyProtection="1">
      <alignment horizontal="left" wrapText="1"/>
    </xf>
    <xf numFmtId="0" fontId="12" fillId="0" borderId="0" xfId="0" applyNumberFormat="1" applyFont="1" applyFill="1" applyBorder="1" applyAlignment="1" applyProtection="1">
      <alignment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center" wrapText="1"/>
    </xf>
    <xf numFmtId="0" fontId="5" fillId="0" borderId="2" xfId="0" applyNumberFormat="1" applyFont="1" applyFill="1" applyBorder="1" applyAlignment="1" applyProtection="1">
      <alignment horizontal="left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8" fillId="4" borderId="2" xfId="0" applyNumberFormat="1" applyFont="1" applyFill="1" applyBorder="1" applyAlignment="1" applyProtection="1">
      <alignment vertical="center"/>
    </xf>
    <xf numFmtId="3" fontId="5" fillId="4" borderId="4" xfId="0" applyNumberFormat="1" applyFont="1" applyFill="1" applyBorder="1" applyAlignment="1">
      <alignment horizontal="right"/>
    </xf>
    <xf numFmtId="3" fontId="5" fillId="0" borderId="4" xfId="0" applyNumberFormat="1" applyFont="1" applyFill="1" applyBorder="1" applyAlignment="1">
      <alignment horizontal="right"/>
    </xf>
    <xf numFmtId="0" fontId="6" fillId="4" borderId="1" xfId="0" applyFont="1" applyFill="1" applyBorder="1" applyAlignment="1">
      <alignment horizontal="left" vertical="center"/>
    </xf>
    <xf numFmtId="3" fontId="5" fillId="0" borderId="4" xfId="0" applyNumberFormat="1" applyFont="1" applyBorder="1" applyAlignment="1">
      <alignment horizontal="right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3" fontId="6" fillId="2" borderId="1" xfId="0" applyNumberFormat="1" applyFont="1" applyFill="1" applyBorder="1" applyAlignment="1">
      <alignment horizontal="right"/>
    </xf>
    <xf numFmtId="3" fontId="6" fillId="4" borderId="1" xfId="0" applyNumberFormat="1" applyFont="1" applyFill="1" applyBorder="1" applyAlignment="1">
      <alignment horizontal="right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/>
    <xf numFmtId="0" fontId="6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center" wrapText="1"/>
    </xf>
    <xf numFmtId="0" fontId="6" fillId="0" borderId="2" xfId="0" applyNumberFormat="1" applyFont="1" applyFill="1" applyBorder="1" applyAlignment="1" applyProtection="1">
      <alignment horizontal="left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3" fontId="5" fillId="4" borderId="1" xfId="0" applyNumberFormat="1" applyFont="1" applyFill="1" applyBorder="1" applyAlignment="1">
      <alignment horizontal="right"/>
    </xf>
    <xf numFmtId="0" fontId="19" fillId="0" borderId="7" xfId="0" applyFont="1" applyBorder="1" applyAlignment="1">
      <alignment horizontal="right" vertical="center"/>
    </xf>
    <xf numFmtId="3" fontId="5" fillId="0" borderId="4" xfId="0" applyNumberFormat="1" applyFont="1" applyFill="1" applyBorder="1" applyAlignment="1" applyProtection="1">
      <alignment horizontal="right" wrapText="1"/>
    </xf>
    <xf numFmtId="3" fontId="6" fillId="2" borderId="4" xfId="0" applyNumberFormat="1" applyFont="1" applyFill="1" applyBorder="1" applyAlignment="1" applyProtection="1">
      <alignment horizontal="right" wrapText="1"/>
    </xf>
    <xf numFmtId="3" fontId="6" fillId="4" borderId="4" xfId="0" applyNumberFormat="1" applyFont="1" applyFill="1" applyBorder="1" applyAlignment="1">
      <alignment horizontal="right"/>
    </xf>
    <xf numFmtId="0" fontId="7" fillId="3" borderId="4" xfId="0" quotePrefix="1" applyFont="1" applyFill="1" applyBorder="1" applyAlignment="1">
      <alignment horizontal="left" vertical="center"/>
    </xf>
    <xf numFmtId="0" fontId="8" fillId="3" borderId="4" xfId="0" quotePrefix="1" applyFont="1" applyFill="1" applyBorder="1" applyAlignment="1">
      <alignment horizontal="left" vertical="center"/>
    </xf>
    <xf numFmtId="0" fontId="6" fillId="3" borderId="4" xfId="0" quotePrefix="1" applyFont="1" applyFill="1" applyBorder="1" applyAlignment="1">
      <alignment horizontal="left" vertical="center"/>
    </xf>
    <xf numFmtId="49" fontId="8" fillId="3" borderId="4" xfId="0" quotePrefix="1" applyNumberFormat="1" applyFont="1" applyFill="1" applyBorder="1" applyAlignment="1">
      <alignment horizontal="left" vertical="center"/>
    </xf>
    <xf numFmtId="0" fontId="7" fillId="3" borderId="4" xfId="0" quotePrefix="1" applyFont="1" applyFill="1" applyBorder="1" applyAlignment="1">
      <alignment horizontal="left" vertical="center" wrapText="1"/>
    </xf>
    <xf numFmtId="0" fontId="10" fillId="3" borderId="4" xfId="0" quotePrefix="1" applyFont="1" applyFill="1" applyBorder="1" applyAlignment="1">
      <alignment horizontal="left" vertical="center" wrapText="1"/>
    </xf>
    <xf numFmtId="0" fontId="7" fillId="3" borderId="5" xfId="0" quotePrefix="1" applyFont="1" applyFill="1" applyBorder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0" fillId="3" borderId="0" xfId="0" applyFill="1"/>
    <xf numFmtId="0" fontId="22" fillId="5" borderId="1" xfId="0" applyFont="1" applyFill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vertical="center" wrapText="1"/>
    </xf>
    <xf numFmtId="0" fontId="23" fillId="5" borderId="3" xfId="0" applyFont="1" applyFill="1" applyBorder="1" applyAlignment="1">
      <alignment horizontal="center" vertical="center" wrapText="1"/>
    </xf>
    <xf numFmtId="3" fontId="22" fillId="5" borderId="4" xfId="0" applyNumberFormat="1" applyFont="1" applyFill="1" applyBorder="1" applyAlignment="1">
      <alignment horizontal="right" vertical="center" wrapText="1"/>
    </xf>
    <xf numFmtId="3" fontId="23" fillId="5" borderId="4" xfId="0" applyNumberFormat="1" applyFont="1" applyFill="1" applyBorder="1" applyAlignment="1">
      <alignment horizontal="right" vertical="center" wrapText="1"/>
    </xf>
    <xf numFmtId="4" fontId="23" fillId="5" borderId="4" xfId="0" applyNumberFormat="1" applyFont="1" applyFill="1" applyBorder="1" applyAlignment="1">
      <alignment horizontal="right" vertical="center" wrapText="1"/>
    </xf>
    <xf numFmtId="0" fontId="23" fillId="6" borderId="4" xfId="0" applyFont="1" applyFill="1" applyBorder="1" applyAlignment="1">
      <alignment horizontal="left" vertical="center" wrapText="1"/>
    </xf>
    <xf numFmtId="3" fontId="24" fillId="6" borderId="4" xfId="0" applyNumberFormat="1" applyFont="1" applyFill="1" applyBorder="1" applyAlignment="1">
      <alignment horizontal="right"/>
    </xf>
    <xf numFmtId="4" fontId="24" fillId="6" borderId="4" xfId="0" applyNumberFormat="1" applyFont="1" applyFill="1" applyBorder="1" applyAlignment="1">
      <alignment horizontal="right"/>
    </xf>
    <xf numFmtId="0" fontId="23" fillId="7" borderId="4" xfId="0" applyFont="1" applyFill="1" applyBorder="1" applyAlignment="1">
      <alignment horizontal="left" vertical="center" wrapText="1"/>
    </xf>
    <xf numFmtId="3" fontId="24" fillId="7" borderId="4" xfId="0" applyNumberFormat="1" applyFont="1" applyFill="1" applyBorder="1" applyAlignment="1">
      <alignment horizontal="right"/>
    </xf>
    <xf numFmtId="4" fontId="24" fillId="7" borderId="4" xfId="0" applyNumberFormat="1" applyFont="1" applyFill="1" applyBorder="1" applyAlignment="1">
      <alignment horizontal="right"/>
    </xf>
    <xf numFmtId="0" fontId="25" fillId="8" borderId="4" xfId="0" applyFont="1" applyFill="1" applyBorder="1" applyAlignment="1">
      <alignment horizontal="left" vertical="center" wrapText="1"/>
    </xf>
    <xf numFmtId="3" fontId="22" fillId="8" borderId="4" xfId="0" applyNumberFormat="1" applyFont="1" applyFill="1" applyBorder="1" applyAlignment="1">
      <alignment horizontal="right"/>
    </xf>
    <xf numFmtId="4" fontId="22" fillId="8" borderId="4" xfId="0" applyNumberFormat="1" applyFont="1" applyFill="1" applyBorder="1" applyAlignment="1">
      <alignment horizontal="right"/>
    </xf>
    <xf numFmtId="0" fontId="22" fillId="9" borderId="4" xfId="0" applyFont="1" applyFill="1" applyBorder="1" applyAlignment="1">
      <alignment horizontal="left" vertical="center" wrapText="1"/>
    </xf>
    <xf numFmtId="3" fontId="22" fillId="9" borderId="4" xfId="0" applyNumberFormat="1" applyFont="1" applyFill="1" applyBorder="1" applyAlignment="1">
      <alignment horizontal="right"/>
    </xf>
    <xf numFmtId="4" fontId="22" fillId="9" borderId="4" xfId="0" applyNumberFormat="1" applyFont="1" applyFill="1" applyBorder="1" applyAlignment="1">
      <alignment horizontal="right"/>
    </xf>
    <xf numFmtId="0" fontId="22" fillId="10" borderId="3" xfId="0" applyFont="1" applyFill="1" applyBorder="1" applyAlignment="1">
      <alignment horizontal="left" vertical="center" wrapText="1"/>
    </xf>
    <xf numFmtId="3" fontId="22" fillId="10" borderId="4" xfId="0" applyNumberFormat="1" applyFont="1" applyFill="1" applyBorder="1" applyAlignment="1">
      <alignment horizontal="right"/>
    </xf>
    <xf numFmtId="4" fontId="22" fillId="10" borderId="4" xfId="0" applyNumberFormat="1" applyFont="1" applyFill="1" applyBorder="1" applyAlignment="1">
      <alignment horizontal="right"/>
    </xf>
    <xf numFmtId="0" fontId="22" fillId="11" borderId="1" xfId="0" applyFont="1" applyFill="1" applyBorder="1" applyAlignment="1">
      <alignment horizontal="left" vertical="center" wrapText="1"/>
    </xf>
    <xf numFmtId="0" fontId="22" fillId="11" borderId="2" xfId="0" applyFont="1" applyFill="1" applyBorder="1" applyAlignment="1">
      <alignment horizontal="left" vertical="center" wrapText="1"/>
    </xf>
    <xf numFmtId="0" fontId="22" fillId="11" borderId="3" xfId="0" applyFont="1" applyFill="1" applyBorder="1" applyAlignment="1">
      <alignment horizontal="left" vertical="center" wrapText="1"/>
    </xf>
    <xf numFmtId="3" fontId="22" fillId="11" borderId="4" xfId="0" applyNumberFormat="1" applyFont="1" applyFill="1" applyBorder="1" applyAlignment="1">
      <alignment horizontal="right"/>
    </xf>
    <xf numFmtId="4" fontId="22" fillId="11" borderId="4" xfId="0" applyNumberFormat="1" applyFont="1" applyFill="1" applyBorder="1" applyAlignment="1">
      <alignment horizontal="right"/>
    </xf>
    <xf numFmtId="0" fontId="22" fillId="3" borderId="1" xfId="0" applyFont="1" applyFill="1" applyBorder="1" applyAlignment="1">
      <alignment horizontal="left" vertical="center" wrapText="1"/>
    </xf>
    <xf numFmtId="0" fontId="22" fillId="3" borderId="2" xfId="0" applyFont="1" applyFill="1" applyBorder="1" applyAlignment="1">
      <alignment horizontal="left" vertical="center" wrapText="1"/>
    </xf>
    <xf numFmtId="0" fontId="22" fillId="3" borderId="3" xfId="0" applyFont="1" applyFill="1" applyBorder="1" applyAlignment="1">
      <alignment horizontal="left" vertical="center" wrapText="1"/>
    </xf>
    <xf numFmtId="3" fontId="22" fillId="3" borderId="4" xfId="0" applyNumberFormat="1" applyFont="1" applyFill="1" applyBorder="1" applyAlignment="1">
      <alignment horizontal="right"/>
    </xf>
    <xf numFmtId="4" fontId="22" fillId="3" borderId="4" xfId="0" applyNumberFormat="1" applyFont="1" applyFill="1" applyBorder="1" applyAlignment="1">
      <alignment horizontal="right"/>
    </xf>
    <xf numFmtId="0" fontId="26" fillId="8" borderId="10" xfId="0" applyFont="1" applyFill="1" applyBorder="1" applyAlignment="1">
      <alignment horizontal="left" vertical="center" indent="1"/>
    </xf>
    <xf numFmtId="0" fontId="26" fillId="8" borderId="10" xfId="0" applyFont="1" applyFill="1" applyBorder="1" applyAlignment="1">
      <alignment horizontal="left" vertical="center" wrapText="1" indent="1"/>
    </xf>
    <xf numFmtId="0" fontId="26" fillId="8" borderId="4" xfId="0" applyFont="1" applyFill="1" applyBorder="1" applyAlignment="1">
      <alignment horizontal="left" vertical="center" wrapText="1"/>
    </xf>
    <xf numFmtId="3" fontId="26" fillId="8" borderId="4" xfId="0" applyNumberFormat="1" applyFont="1" applyFill="1" applyBorder="1" applyAlignment="1">
      <alignment horizontal="right"/>
    </xf>
    <xf numFmtId="4" fontId="26" fillId="8" borderId="4" xfId="0" applyNumberFormat="1" applyFont="1" applyFill="1" applyBorder="1" applyAlignment="1">
      <alignment horizontal="right"/>
    </xf>
    <xf numFmtId="0" fontId="22" fillId="9" borderId="1" xfId="0" applyFont="1" applyFill="1" applyBorder="1" applyAlignment="1">
      <alignment horizontal="left" vertical="center"/>
    </xf>
    <xf numFmtId="0" fontId="22" fillId="9" borderId="2" xfId="0" applyFont="1" applyFill="1" applyBorder="1" applyAlignment="1">
      <alignment horizontal="left" vertical="center" wrapText="1"/>
    </xf>
    <xf numFmtId="0" fontId="22" fillId="9" borderId="3" xfId="0" applyFont="1" applyFill="1" applyBorder="1" applyAlignment="1">
      <alignment horizontal="left" vertical="center" wrapText="1"/>
    </xf>
    <xf numFmtId="0" fontId="0" fillId="0" borderId="2" xfId="0" applyBorder="1"/>
    <xf numFmtId="0" fontId="22" fillId="10" borderId="1" xfId="0" applyFont="1" applyFill="1" applyBorder="1" applyAlignment="1">
      <alignment horizontal="left" vertical="center" wrapText="1"/>
    </xf>
    <xf numFmtId="0" fontId="22" fillId="10" borderId="2" xfId="0" applyFont="1" applyFill="1" applyBorder="1" applyAlignment="1">
      <alignment horizontal="left" vertical="center" wrapText="1"/>
    </xf>
    <xf numFmtId="3" fontId="22" fillId="6" borderId="4" xfId="0" applyNumberFormat="1" applyFont="1" applyFill="1" applyBorder="1" applyAlignment="1">
      <alignment horizontal="right"/>
    </xf>
    <xf numFmtId="3" fontId="23" fillId="6" borderId="4" xfId="0" applyNumberFormat="1" applyFont="1" applyFill="1" applyBorder="1" applyAlignment="1">
      <alignment horizontal="right"/>
    </xf>
    <xf numFmtId="4" fontId="23" fillId="6" borderId="4" xfId="0" applyNumberFormat="1" applyFont="1" applyFill="1" applyBorder="1" applyAlignment="1">
      <alignment horizontal="right"/>
    </xf>
    <xf numFmtId="3" fontId="23" fillId="7" borderId="4" xfId="0" applyNumberFormat="1" applyFont="1" applyFill="1" applyBorder="1" applyAlignment="1">
      <alignment horizontal="right"/>
    </xf>
    <xf numFmtId="4" fontId="23" fillId="7" borderId="4" xfId="0" applyNumberFormat="1" applyFont="1" applyFill="1" applyBorder="1" applyAlignment="1">
      <alignment horizontal="right"/>
    </xf>
    <xf numFmtId="0" fontId="22" fillId="8" borderId="4" xfId="0" applyFont="1" applyFill="1" applyBorder="1" applyAlignment="1">
      <alignment horizontal="left" vertical="center" wrapText="1"/>
    </xf>
    <xf numFmtId="0" fontId="22" fillId="10" borderId="4" xfId="0" applyFont="1" applyFill="1" applyBorder="1" applyAlignment="1">
      <alignment horizontal="left" vertical="center" wrapText="1"/>
    </xf>
    <xf numFmtId="0" fontId="22" fillId="11" borderId="8" xfId="0" applyFont="1" applyFill="1" applyBorder="1" applyAlignment="1">
      <alignment horizontal="left" vertical="center" wrapText="1" indent="1"/>
    </xf>
    <xf numFmtId="0" fontId="22" fillId="11" borderId="9" xfId="0" applyFont="1" applyFill="1" applyBorder="1" applyAlignment="1">
      <alignment horizontal="left" vertical="center" wrapText="1" indent="1"/>
    </xf>
    <xf numFmtId="0" fontId="22" fillId="11" borderId="6" xfId="0" applyFont="1" applyFill="1" applyBorder="1" applyAlignment="1">
      <alignment horizontal="left" vertical="center" wrapText="1" indent="1"/>
    </xf>
    <xf numFmtId="0" fontId="22" fillId="3" borderId="8" xfId="0" applyFont="1" applyFill="1" applyBorder="1" applyAlignment="1">
      <alignment horizontal="left" vertical="center" wrapText="1" indent="1"/>
    </xf>
    <xf numFmtId="0" fontId="22" fillId="3" borderId="9" xfId="0" applyFont="1" applyFill="1" applyBorder="1" applyAlignment="1">
      <alignment horizontal="left" vertical="center" wrapText="1" indent="1"/>
    </xf>
    <xf numFmtId="0" fontId="22" fillId="3" borderId="6" xfId="0" applyFont="1" applyFill="1" applyBorder="1" applyAlignment="1">
      <alignment horizontal="left" vertical="center" wrapText="1" indent="1"/>
    </xf>
    <xf numFmtId="0" fontId="22" fillId="11" borderId="1" xfId="0" applyFont="1" applyFill="1" applyBorder="1" applyAlignment="1">
      <alignment horizontal="left" vertical="center" wrapText="1" indent="1"/>
    </xf>
    <xf numFmtId="0" fontId="22" fillId="11" borderId="2" xfId="0" applyFont="1" applyFill="1" applyBorder="1" applyAlignment="1">
      <alignment horizontal="left" vertical="center" wrapText="1" indent="1"/>
    </xf>
    <xf numFmtId="0" fontId="22" fillId="11" borderId="3" xfId="0" applyFont="1" applyFill="1" applyBorder="1" applyAlignment="1">
      <alignment horizontal="left" vertical="center" wrapText="1" indent="1"/>
    </xf>
    <xf numFmtId="0" fontId="22" fillId="3" borderId="11" xfId="0" applyFont="1" applyFill="1" applyBorder="1" applyAlignment="1">
      <alignment horizontal="left" vertical="center" wrapText="1" indent="1"/>
    </xf>
    <xf numFmtId="0" fontId="22" fillId="3" borderId="0" xfId="0" applyFont="1" applyFill="1" applyAlignment="1">
      <alignment horizontal="left" vertical="center" wrapText="1" indent="1"/>
    </xf>
    <xf numFmtId="0" fontId="22" fillId="3" borderId="12" xfId="0" applyFont="1" applyFill="1" applyBorder="1" applyAlignment="1">
      <alignment horizontal="left" vertical="center" wrapText="1" indent="1"/>
    </xf>
    <xf numFmtId="0" fontId="22" fillId="3" borderId="8" xfId="0" applyFont="1" applyFill="1" applyBorder="1" applyAlignment="1">
      <alignment vertical="center" wrapText="1"/>
    </xf>
    <xf numFmtId="0" fontId="22" fillId="3" borderId="4" xfId="0" applyFont="1" applyFill="1" applyBorder="1" applyAlignment="1">
      <alignment horizontal="left" vertical="center" wrapText="1"/>
    </xf>
    <xf numFmtId="0" fontId="27" fillId="11" borderId="8" xfId="0" applyFont="1" applyFill="1" applyBorder="1" applyAlignment="1">
      <alignment horizontal="left" vertical="center" wrapText="1" indent="1"/>
    </xf>
    <xf numFmtId="0" fontId="27" fillId="11" borderId="9" xfId="0" applyFont="1" applyFill="1" applyBorder="1" applyAlignment="1">
      <alignment horizontal="left" vertical="center" wrapText="1" indent="1"/>
    </xf>
    <xf numFmtId="0" fontId="27" fillId="11" borderId="6" xfId="0" applyFont="1" applyFill="1" applyBorder="1" applyAlignment="1">
      <alignment horizontal="left" vertical="center" wrapText="1" indent="1"/>
    </xf>
    <xf numFmtId="0" fontId="27" fillId="11" borderId="3" xfId="0" applyFont="1" applyFill="1" applyBorder="1" applyAlignment="1">
      <alignment horizontal="left" vertical="center" wrapText="1"/>
    </xf>
    <xf numFmtId="3" fontId="27" fillId="11" borderId="4" xfId="0" applyNumberFormat="1" applyFont="1" applyFill="1" applyBorder="1" applyAlignment="1">
      <alignment horizontal="right"/>
    </xf>
    <xf numFmtId="0" fontId="27" fillId="3" borderId="8" xfId="0" applyFont="1" applyFill="1" applyBorder="1" applyAlignment="1">
      <alignment horizontal="left" vertical="center" wrapText="1" indent="1"/>
    </xf>
    <xf numFmtId="0" fontId="27" fillId="3" borderId="9" xfId="0" applyFont="1" applyFill="1" applyBorder="1" applyAlignment="1">
      <alignment horizontal="left" vertical="center" wrapText="1" indent="1"/>
    </xf>
    <xf numFmtId="0" fontId="27" fillId="3" borderId="6" xfId="0" applyFont="1" applyFill="1" applyBorder="1" applyAlignment="1">
      <alignment horizontal="left" vertical="center" wrapText="1" indent="1"/>
    </xf>
    <xf numFmtId="0" fontId="27" fillId="3" borderId="3" xfId="0" applyFont="1" applyFill="1" applyBorder="1" applyAlignment="1">
      <alignment horizontal="left" vertical="center" wrapText="1"/>
    </xf>
    <xf numFmtId="3" fontId="27" fillId="3" borderId="4" xfId="0" applyNumberFormat="1" applyFont="1" applyFill="1" applyBorder="1" applyAlignment="1">
      <alignment horizontal="right"/>
    </xf>
    <xf numFmtId="0" fontId="22" fillId="10" borderId="1" xfId="0" applyFont="1" applyFill="1" applyBorder="1" applyAlignment="1">
      <alignment horizontal="left" vertical="center" wrapText="1" indent="1"/>
    </xf>
    <xf numFmtId="0" fontId="22" fillId="10" borderId="2" xfId="0" applyFont="1" applyFill="1" applyBorder="1" applyAlignment="1">
      <alignment horizontal="left" vertical="center" wrapText="1" indent="1"/>
    </xf>
    <xf numFmtId="0" fontId="22" fillId="10" borderId="3" xfId="0" applyFont="1" applyFill="1" applyBorder="1" applyAlignment="1">
      <alignment horizontal="left" vertical="center" wrapText="1" indent="1"/>
    </xf>
    <xf numFmtId="0" fontId="22" fillId="11" borderId="13" xfId="0" applyFont="1" applyFill="1" applyBorder="1" applyAlignment="1">
      <alignment horizontal="left" vertical="center" wrapText="1" indent="1"/>
    </xf>
    <xf numFmtId="0" fontId="22" fillId="11" borderId="7" xfId="0" applyFont="1" applyFill="1" applyBorder="1" applyAlignment="1">
      <alignment horizontal="left" vertical="center" wrapText="1" indent="1"/>
    </xf>
    <xf numFmtId="0" fontId="22" fillId="11" borderId="14" xfId="0" applyFont="1" applyFill="1" applyBorder="1" applyAlignment="1">
      <alignment horizontal="left" vertical="center" wrapText="1" indent="1"/>
    </xf>
    <xf numFmtId="0" fontId="22" fillId="3" borderId="13" xfId="0" applyFont="1" applyFill="1" applyBorder="1" applyAlignment="1">
      <alignment horizontal="left" vertical="center" wrapText="1" indent="1"/>
    </xf>
    <xf numFmtId="0" fontId="22" fillId="3" borderId="7" xfId="0" applyFont="1" applyFill="1" applyBorder="1" applyAlignment="1">
      <alignment horizontal="left" vertical="center" wrapText="1" indent="1"/>
    </xf>
    <xf numFmtId="0" fontId="22" fillId="3" borderId="14" xfId="0" applyFont="1" applyFill="1" applyBorder="1" applyAlignment="1">
      <alignment horizontal="left" vertical="center" wrapText="1" indent="1"/>
    </xf>
    <xf numFmtId="4" fontId="27" fillId="11" borderId="4" xfId="0" applyNumberFormat="1" applyFont="1" applyFill="1" applyBorder="1" applyAlignment="1">
      <alignment horizontal="right"/>
    </xf>
    <xf numFmtId="4" fontId="27" fillId="3" borderId="4" xfId="0" applyNumberFormat="1" applyFont="1" applyFill="1" applyBorder="1" applyAlignment="1">
      <alignment horizontal="right"/>
    </xf>
    <xf numFmtId="0" fontId="22" fillId="3" borderId="2" xfId="0" applyFont="1" applyFill="1" applyBorder="1" applyAlignment="1">
      <alignment horizontal="left" vertical="center" wrapText="1" indent="1"/>
    </xf>
    <xf numFmtId="0" fontId="22" fillId="3" borderId="3" xfId="0" applyFont="1" applyFill="1" applyBorder="1" applyAlignment="1">
      <alignment horizontal="left" vertical="center" wrapText="1" indent="1"/>
    </xf>
    <xf numFmtId="0" fontId="22" fillId="11" borderId="2" xfId="0" applyFont="1" applyFill="1" applyBorder="1" applyAlignment="1">
      <alignment vertical="center" wrapText="1"/>
    </xf>
    <xf numFmtId="0" fontId="22" fillId="11" borderId="3" xfId="0" applyFont="1" applyFill="1" applyBorder="1" applyAlignment="1">
      <alignment vertical="center" wrapText="1"/>
    </xf>
    <xf numFmtId="0" fontId="22" fillId="11" borderId="4" xfId="0" applyFont="1" applyFill="1" applyBorder="1" applyAlignment="1">
      <alignment vertical="center" wrapText="1"/>
    </xf>
    <xf numFmtId="3" fontId="22" fillId="11" borderId="4" xfId="0" applyNumberFormat="1" applyFont="1" applyFill="1" applyBorder="1"/>
    <xf numFmtId="4" fontId="22" fillId="11" borderId="4" xfId="0" applyNumberFormat="1" applyFont="1" applyFill="1" applyBorder="1"/>
    <xf numFmtId="0" fontId="22" fillId="11" borderId="4" xfId="0" applyFont="1" applyFill="1" applyBorder="1" applyAlignment="1">
      <alignment horizontal="left" vertical="center" wrapText="1"/>
    </xf>
    <xf numFmtId="0" fontId="22" fillId="3" borderId="13" xfId="0" applyFont="1" applyFill="1" applyBorder="1" applyAlignment="1">
      <alignment horizontal="left" vertical="center" wrapText="1"/>
    </xf>
    <xf numFmtId="2" fontId="22" fillId="3" borderId="4" xfId="0" applyNumberFormat="1" applyFont="1" applyFill="1" applyBorder="1" applyAlignment="1">
      <alignment horizontal="right"/>
    </xf>
    <xf numFmtId="0" fontId="27" fillId="10" borderId="4" xfId="0" applyFont="1" applyFill="1" applyBorder="1" applyAlignment="1">
      <alignment vertical="center" wrapText="1"/>
    </xf>
    <xf numFmtId="2" fontId="22" fillId="10" borderId="4" xfId="0" applyNumberFormat="1" applyFont="1" applyFill="1" applyBorder="1" applyAlignment="1">
      <alignment horizontal="right"/>
    </xf>
    <xf numFmtId="0" fontId="27" fillId="11" borderId="4" xfId="0" applyFont="1" applyFill="1" applyBorder="1" applyAlignment="1">
      <alignment vertical="center" wrapText="1"/>
    </xf>
    <xf numFmtId="0" fontId="27" fillId="3" borderId="4" xfId="0" applyFont="1" applyFill="1" applyBorder="1" applyAlignment="1">
      <alignment vertical="center" wrapText="1"/>
    </xf>
    <xf numFmtId="0" fontId="22" fillId="9" borderId="1" xfId="0" applyFont="1" applyFill="1" applyBorder="1" applyAlignment="1">
      <alignment horizontal="left" vertical="center" wrapText="1"/>
    </xf>
    <xf numFmtId="0" fontId="27" fillId="9" borderId="4" xfId="0" applyFont="1" applyFill="1" applyBorder="1" applyAlignment="1">
      <alignment vertical="center" wrapText="1"/>
    </xf>
    <xf numFmtId="0" fontId="24" fillId="7" borderId="4" xfId="0" applyFont="1" applyFill="1" applyBorder="1" applyAlignment="1">
      <alignment horizontal="left" vertical="center" wrapText="1"/>
    </xf>
    <xf numFmtId="2" fontId="23" fillId="7" borderId="4" xfId="0" applyNumberFormat="1" applyFont="1" applyFill="1" applyBorder="1" applyAlignment="1">
      <alignment horizontal="right"/>
    </xf>
    <xf numFmtId="0" fontId="28" fillId="8" borderId="4" xfId="0" applyFont="1" applyFill="1" applyBorder="1" applyAlignment="1">
      <alignment horizontal="left" vertical="center" wrapText="1"/>
    </xf>
    <xf numFmtId="2" fontId="22" fillId="8" borderId="4" xfId="0" applyNumberFormat="1" applyFont="1" applyFill="1" applyBorder="1" applyAlignment="1">
      <alignment horizontal="right"/>
    </xf>
    <xf numFmtId="2" fontId="22" fillId="9" borderId="4" xfId="0" applyNumberFormat="1" applyFont="1" applyFill="1" applyBorder="1" applyAlignment="1">
      <alignment horizontal="right"/>
    </xf>
    <xf numFmtId="2" fontId="22" fillId="11" borderId="4" xfId="0" applyNumberFormat="1" applyFont="1" applyFill="1" applyBorder="1" applyAlignment="1">
      <alignment horizontal="right"/>
    </xf>
    <xf numFmtId="0" fontId="22" fillId="3" borderId="1" xfId="0" applyFont="1" applyFill="1" applyBorder="1" applyAlignment="1">
      <alignment horizontal="left" vertical="center" wrapText="1" indent="1"/>
    </xf>
    <xf numFmtId="0" fontId="29" fillId="6" borderId="4" xfId="0" applyFont="1" applyFill="1" applyBorder="1" applyAlignment="1">
      <alignment vertical="center" wrapText="1"/>
    </xf>
    <xf numFmtId="0" fontId="29" fillId="7" borderId="4" xfId="0" applyFont="1" applyFill="1" applyBorder="1" applyAlignment="1">
      <alignment vertical="center" wrapText="1"/>
    </xf>
    <xf numFmtId="0" fontId="27" fillId="8" borderId="4" xfId="0" applyFont="1" applyFill="1" applyBorder="1" applyAlignment="1">
      <alignment vertical="center" wrapText="1"/>
    </xf>
    <xf numFmtId="0" fontId="24" fillId="9" borderId="1" xfId="0" applyFont="1" applyFill="1" applyBorder="1" applyAlignment="1">
      <alignment horizontal="left" vertical="center" wrapText="1" indent="1"/>
    </xf>
    <xf numFmtId="0" fontId="22" fillId="9" borderId="2" xfId="0" applyFont="1" applyFill="1" applyBorder="1" applyAlignment="1">
      <alignment horizontal="left" vertical="center" wrapText="1" indent="1"/>
    </xf>
    <xf numFmtId="0" fontId="22" fillId="9" borderId="3" xfId="0" applyFont="1" applyFill="1" applyBorder="1" applyAlignment="1">
      <alignment horizontal="left" vertical="center" wrapText="1" indent="1"/>
    </xf>
    <xf numFmtId="0" fontId="30" fillId="9" borderId="3" xfId="0" applyFont="1" applyFill="1" applyBorder="1" applyAlignment="1">
      <alignment vertical="center" wrapText="1"/>
    </xf>
    <xf numFmtId="0" fontId="30" fillId="10" borderId="4" xfId="0" quotePrefix="1" applyFont="1" applyFill="1" applyBorder="1" applyAlignment="1">
      <alignment horizontal="left" vertical="center" wrapText="1"/>
    </xf>
    <xf numFmtId="0" fontId="31" fillId="7" borderId="4" xfId="0" quotePrefix="1" applyFont="1" applyFill="1" applyBorder="1" applyAlignment="1">
      <alignment horizontal="left" vertical="center" wrapText="1"/>
    </xf>
    <xf numFmtId="0" fontId="0" fillId="10" borderId="0" xfId="0" applyFill="1"/>
    <xf numFmtId="0" fontId="31" fillId="8" borderId="4" xfId="0" applyFont="1" applyFill="1" applyBorder="1" applyAlignment="1">
      <alignment vertical="center" wrapText="1"/>
    </xf>
    <xf numFmtId="0" fontId="27" fillId="11" borderId="1" xfId="0" applyFont="1" applyFill="1" applyBorder="1" applyAlignment="1">
      <alignment horizontal="left" vertical="center" wrapText="1" indent="1"/>
    </xf>
    <xf numFmtId="0" fontId="27" fillId="11" borderId="2" xfId="0" applyFont="1" applyFill="1" applyBorder="1" applyAlignment="1">
      <alignment horizontal="left" vertical="center" wrapText="1" indent="1"/>
    </xf>
    <xf numFmtId="0" fontId="27" fillId="11" borderId="3" xfId="0" applyFont="1" applyFill="1" applyBorder="1" applyAlignment="1">
      <alignment horizontal="left" vertical="center" wrapText="1" indent="1"/>
    </xf>
    <xf numFmtId="0" fontId="31" fillId="7" borderId="4" xfId="0" applyFont="1" applyFill="1" applyBorder="1" applyAlignment="1">
      <alignment vertical="center" wrapText="1"/>
    </xf>
    <xf numFmtId="0" fontId="22" fillId="9" borderId="8" xfId="0" applyFont="1" applyFill="1" applyBorder="1" applyAlignment="1">
      <alignment horizontal="left" vertical="center" wrapText="1" indent="1"/>
    </xf>
    <xf numFmtId="0" fontId="22" fillId="9" borderId="9" xfId="0" applyFont="1" applyFill="1" applyBorder="1" applyAlignment="1">
      <alignment horizontal="left" vertical="center" wrapText="1" indent="1"/>
    </xf>
    <xf numFmtId="0" fontId="22" fillId="9" borderId="6" xfId="0" applyFont="1" applyFill="1" applyBorder="1" applyAlignment="1">
      <alignment horizontal="left" vertical="center" wrapText="1" indent="1"/>
    </xf>
    <xf numFmtId="0" fontId="27" fillId="9" borderId="3" xfId="0" applyFont="1" applyFill="1" applyBorder="1" applyAlignment="1">
      <alignment vertical="center" wrapText="1"/>
    </xf>
    <xf numFmtId="0" fontId="27" fillId="10" borderId="3" xfId="0" applyFont="1" applyFill="1" applyBorder="1" applyAlignment="1">
      <alignment vertical="center" wrapText="1"/>
    </xf>
    <xf numFmtId="0" fontId="27" fillId="11" borderId="3" xfId="0" applyFont="1" applyFill="1" applyBorder="1" applyAlignment="1">
      <alignment vertical="center" wrapText="1"/>
    </xf>
    <xf numFmtId="0" fontId="27" fillId="3" borderId="3" xfId="0" applyFont="1" applyFill="1" applyBorder="1" applyAlignment="1">
      <alignment vertical="center" wrapText="1"/>
    </xf>
    <xf numFmtId="0" fontId="22" fillId="3" borderId="7" xfId="0" applyFont="1" applyFill="1" applyBorder="1" applyAlignment="1">
      <alignment horizontal="left" vertical="center" wrapText="1"/>
    </xf>
    <xf numFmtId="0" fontId="30" fillId="8" borderId="4" xfId="0" applyFont="1" applyFill="1" applyBorder="1" applyAlignment="1">
      <alignment vertical="center" wrapText="1"/>
    </xf>
    <xf numFmtId="0" fontId="30" fillId="9" borderId="4" xfId="0" applyFont="1" applyFill="1" applyBorder="1" applyAlignment="1">
      <alignment vertical="center" wrapText="1"/>
    </xf>
    <xf numFmtId="0" fontId="30" fillId="10" borderId="4" xfId="0" applyFont="1" applyFill="1" applyBorder="1" applyAlignment="1">
      <alignment vertical="center" wrapText="1"/>
    </xf>
    <xf numFmtId="0" fontId="28" fillId="11" borderId="1" xfId="0" applyFont="1" applyFill="1" applyBorder="1" applyAlignment="1">
      <alignment horizontal="left" vertical="center" wrapText="1" indent="1"/>
    </xf>
    <xf numFmtId="0" fontId="28" fillId="11" borderId="2" xfId="0" applyFont="1" applyFill="1" applyBorder="1" applyAlignment="1">
      <alignment horizontal="left" vertical="center" wrapText="1" indent="1"/>
    </xf>
    <xf numFmtId="0" fontId="28" fillId="11" borderId="3" xfId="0" applyFont="1" applyFill="1" applyBorder="1" applyAlignment="1">
      <alignment horizontal="left" vertical="center" wrapText="1" indent="1"/>
    </xf>
    <xf numFmtId="0" fontId="28" fillId="3" borderId="1" xfId="0" applyFont="1" applyFill="1" applyBorder="1" applyAlignment="1">
      <alignment horizontal="left" vertical="center" wrapText="1" indent="1"/>
    </xf>
    <xf numFmtId="0" fontId="28" fillId="3" borderId="2" xfId="0" applyFont="1" applyFill="1" applyBorder="1" applyAlignment="1">
      <alignment horizontal="left" vertical="center" wrapText="1" indent="1"/>
    </xf>
    <xf numFmtId="0" fontId="28" fillId="3" borderId="3" xfId="0" applyFont="1" applyFill="1" applyBorder="1" applyAlignment="1">
      <alignment horizontal="left" vertical="center" wrapText="1" indent="1"/>
    </xf>
    <xf numFmtId="0" fontId="28" fillId="10" borderId="8" xfId="0" applyFont="1" applyFill="1" applyBorder="1" applyAlignment="1">
      <alignment horizontal="left" vertical="center" wrapText="1" indent="1"/>
    </xf>
    <xf numFmtId="0" fontId="28" fillId="10" borderId="9" xfId="0" applyFont="1" applyFill="1" applyBorder="1" applyAlignment="1">
      <alignment horizontal="left" vertical="center" wrapText="1" indent="1"/>
    </xf>
    <xf numFmtId="0" fontId="28" fillId="10" borderId="6" xfId="0" applyFont="1" applyFill="1" applyBorder="1" applyAlignment="1">
      <alignment horizontal="left" vertical="center" wrapText="1" indent="1"/>
    </xf>
    <xf numFmtId="0" fontId="30" fillId="10" borderId="3" xfId="0" applyFont="1" applyFill="1" applyBorder="1" applyAlignment="1">
      <alignment vertical="center" wrapText="1"/>
    </xf>
    <xf numFmtId="0" fontId="28" fillId="11" borderId="8" xfId="0" applyFont="1" applyFill="1" applyBorder="1" applyAlignment="1">
      <alignment horizontal="left" vertical="center" wrapText="1" indent="1"/>
    </xf>
    <xf numFmtId="0" fontId="28" fillId="11" borderId="9" xfId="0" applyFont="1" applyFill="1" applyBorder="1" applyAlignment="1">
      <alignment horizontal="left" vertical="center" wrapText="1" indent="1"/>
    </xf>
    <xf numFmtId="0" fontId="28" fillId="11" borderId="6" xfId="0" applyFont="1" applyFill="1" applyBorder="1" applyAlignment="1">
      <alignment horizontal="left" vertical="center" wrapText="1" indent="1"/>
    </xf>
    <xf numFmtId="3" fontId="0" fillId="0" borderId="0" xfId="0" applyNumberFormat="1"/>
    <xf numFmtId="0" fontId="28" fillId="3" borderId="8" xfId="0" applyFont="1" applyFill="1" applyBorder="1" applyAlignment="1">
      <alignment horizontal="left" vertical="center" wrapText="1" indent="1"/>
    </xf>
    <xf numFmtId="0" fontId="28" fillId="3" borderId="9" xfId="0" applyFont="1" applyFill="1" applyBorder="1" applyAlignment="1">
      <alignment horizontal="left" vertical="center" wrapText="1" indent="1"/>
    </xf>
    <xf numFmtId="0" fontId="28" fillId="3" borderId="6" xfId="0" applyFont="1" applyFill="1" applyBorder="1" applyAlignment="1">
      <alignment horizontal="left" vertical="center" wrapText="1" indent="1"/>
    </xf>
    <xf numFmtId="0" fontId="30" fillId="3" borderId="3" xfId="0" applyFont="1" applyFill="1" applyBorder="1" applyAlignment="1">
      <alignment vertical="center" wrapText="1"/>
    </xf>
    <xf numFmtId="0" fontId="28" fillId="9" borderId="1" xfId="0" applyFont="1" applyFill="1" applyBorder="1" applyAlignment="1">
      <alignment horizontal="left" vertical="center" wrapText="1" indent="1"/>
    </xf>
    <xf numFmtId="0" fontId="28" fillId="9" borderId="2" xfId="0" applyFont="1" applyFill="1" applyBorder="1" applyAlignment="1">
      <alignment horizontal="left" vertical="center" wrapText="1" indent="1"/>
    </xf>
    <xf numFmtId="0" fontId="28" fillId="9" borderId="3" xfId="0" applyFont="1" applyFill="1" applyBorder="1" applyAlignment="1">
      <alignment horizontal="left" vertical="center" wrapText="1" indent="1"/>
    </xf>
    <xf numFmtId="0" fontId="28" fillId="10" borderId="13" xfId="0" applyFont="1" applyFill="1" applyBorder="1" applyAlignment="1">
      <alignment horizontal="left" vertical="center" wrapText="1" indent="1"/>
    </xf>
    <xf numFmtId="0" fontId="28" fillId="10" borderId="7" xfId="0" applyFont="1" applyFill="1" applyBorder="1" applyAlignment="1">
      <alignment horizontal="left" vertical="center" wrapText="1" indent="1"/>
    </xf>
    <xf numFmtId="0" fontId="28" fillId="10" borderId="14" xfId="0" applyFont="1" applyFill="1" applyBorder="1" applyAlignment="1">
      <alignment horizontal="left" vertical="center" wrapText="1" indent="1"/>
    </xf>
    <xf numFmtId="3" fontId="28" fillId="3" borderId="4" xfId="0" applyNumberFormat="1" applyFont="1" applyFill="1" applyBorder="1" applyAlignment="1">
      <alignment horizontal="right"/>
    </xf>
    <xf numFmtId="0" fontId="30" fillId="11" borderId="3" xfId="0" applyFont="1" applyFill="1" applyBorder="1" applyAlignment="1">
      <alignment vertical="center" wrapText="1"/>
    </xf>
    <xf numFmtId="0" fontId="28" fillId="11" borderId="13" xfId="0" applyFont="1" applyFill="1" applyBorder="1" applyAlignment="1">
      <alignment horizontal="left" vertical="center" wrapText="1" indent="1"/>
    </xf>
    <xf numFmtId="0" fontId="28" fillId="11" borderId="7" xfId="0" applyFont="1" applyFill="1" applyBorder="1" applyAlignment="1">
      <alignment horizontal="left" vertical="center" wrapText="1" indent="1"/>
    </xf>
    <xf numFmtId="0" fontId="28" fillId="11" borderId="14" xfId="0" applyFont="1" applyFill="1" applyBorder="1" applyAlignment="1">
      <alignment horizontal="left" vertical="center" wrapText="1" indent="1"/>
    </xf>
    <xf numFmtId="0" fontId="30" fillId="11" borderId="6" xfId="0" applyFont="1" applyFill="1" applyBorder="1" applyAlignment="1">
      <alignment vertical="center" wrapText="1"/>
    </xf>
    <xf numFmtId="0" fontId="28" fillId="3" borderId="13" xfId="0" applyFont="1" applyFill="1" applyBorder="1" applyAlignment="1">
      <alignment horizontal="left" vertical="center" wrapText="1" indent="1"/>
    </xf>
    <xf numFmtId="0" fontId="28" fillId="3" borderId="7" xfId="0" applyFont="1" applyFill="1" applyBorder="1" applyAlignment="1">
      <alignment horizontal="left" vertical="center" wrapText="1" indent="1"/>
    </xf>
    <xf numFmtId="0" fontId="28" fillId="3" borderId="14" xfId="0" applyFont="1" applyFill="1" applyBorder="1" applyAlignment="1">
      <alignment horizontal="left" vertical="center" wrapText="1" indent="1"/>
    </xf>
    <xf numFmtId="0" fontId="30" fillId="3" borderId="6" xfId="0" applyFont="1" applyFill="1" applyBorder="1" applyAlignment="1">
      <alignment vertical="center" wrapText="1"/>
    </xf>
    <xf numFmtId="0" fontId="28" fillId="10" borderId="1" xfId="0" applyFont="1" applyFill="1" applyBorder="1" applyAlignment="1">
      <alignment horizontal="left" vertical="center" wrapText="1" indent="1"/>
    </xf>
    <xf numFmtId="0" fontId="28" fillId="10" borderId="2" xfId="0" applyFont="1" applyFill="1" applyBorder="1" applyAlignment="1">
      <alignment horizontal="left" vertical="center" wrapText="1" indent="1"/>
    </xf>
    <xf numFmtId="0" fontId="28" fillId="10" borderId="3" xfId="0" applyFont="1" applyFill="1" applyBorder="1" applyAlignment="1">
      <alignment horizontal="left" vertical="center" wrapText="1" indent="1"/>
    </xf>
    <xf numFmtId="3" fontId="0" fillId="11" borderId="4" xfId="0" applyNumberFormat="1" applyFill="1" applyBorder="1"/>
    <xf numFmtId="4" fontId="0" fillId="11" borderId="4" xfId="0" applyNumberFormat="1" applyFill="1" applyBorder="1"/>
    <xf numFmtId="0" fontId="28" fillId="3" borderId="7" xfId="0" applyFont="1" applyFill="1" applyBorder="1" applyAlignment="1">
      <alignment horizontal="left" vertical="center" wrapText="1"/>
    </xf>
    <xf numFmtId="0" fontId="0" fillId="11" borderId="0" xfId="0" applyFill="1"/>
    <xf numFmtId="0" fontId="30" fillId="11" borderId="4" xfId="0" applyFont="1" applyFill="1" applyBorder="1" applyAlignment="1">
      <alignment vertical="center" wrapText="1"/>
    </xf>
    <xf numFmtId="0" fontId="22" fillId="8" borderId="1" xfId="0" applyFont="1" applyFill="1" applyBorder="1" applyAlignment="1">
      <alignment horizontal="left" vertical="center" wrapText="1" indent="1"/>
    </xf>
    <xf numFmtId="0" fontId="22" fillId="8" borderId="2" xfId="0" applyFont="1" applyFill="1" applyBorder="1" applyAlignment="1">
      <alignment horizontal="left" vertical="center" wrapText="1" indent="1"/>
    </xf>
    <xf numFmtId="0" fontId="24" fillId="8" borderId="3" xfId="0" applyFont="1" applyFill="1" applyBorder="1" applyAlignment="1">
      <alignment horizontal="left" vertical="center" wrapText="1" indent="1"/>
    </xf>
    <xf numFmtId="0" fontId="27" fillId="8" borderId="3" xfId="0" applyFont="1" applyFill="1" applyBorder="1" applyAlignment="1">
      <alignment vertical="center" wrapText="1"/>
    </xf>
    <xf numFmtId="3" fontId="28" fillId="8" borderId="4" xfId="0" applyNumberFormat="1" applyFont="1" applyFill="1" applyBorder="1" applyAlignment="1">
      <alignment horizontal="right"/>
    </xf>
    <xf numFmtId="0" fontId="28" fillId="3" borderId="13" xfId="0" applyFont="1" applyFill="1" applyBorder="1" applyAlignment="1">
      <alignment horizontal="left" vertical="center" wrapText="1"/>
    </xf>
    <xf numFmtId="3" fontId="28" fillId="9" borderId="4" xfId="0" applyNumberFormat="1" applyFont="1" applyFill="1" applyBorder="1" applyAlignment="1">
      <alignment horizontal="right"/>
    </xf>
    <xf numFmtId="3" fontId="28" fillId="10" borderId="4" xfId="0" applyNumberFormat="1" applyFont="1" applyFill="1" applyBorder="1" applyAlignment="1">
      <alignment horizontal="right"/>
    </xf>
    <xf numFmtId="3" fontId="28" fillId="11" borderId="4" xfId="0" applyNumberFormat="1" applyFont="1" applyFill="1" applyBorder="1" applyAlignment="1">
      <alignment horizontal="right"/>
    </xf>
    <xf numFmtId="0" fontId="30" fillId="3" borderId="4" xfId="0" applyFont="1" applyFill="1" applyBorder="1" applyAlignment="1">
      <alignment vertical="center" wrapText="1"/>
    </xf>
    <xf numFmtId="3" fontId="23" fillId="3" borderId="3" xfId="0" applyNumberFormat="1" applyFont="1" applyFill="1" applyBorder="1" applyAlignment="1">
      <alignment horizontal="right"/>
    </xf>
    <xf numFmtId="3" fontId="23" fillId="8" borderId="4" xfId="0" applyNumberFormat="1" applyFont="1" applyFill="1" applyBorder="1" applyAlignment="1">
      <alignment horizontal="right"/>
    </xf>
    <xf numFmtId="3" fontId="23" fillId="9" borderId="4" xfId="0" applyNumberFormat="1" applyFont="1" applyFill="1" applyBorder="1" applyAlignment="1">
      <alignment horizontal="right"/>
    </xf>
    <xf numFmtId="3" fontId="23" fillId="10" borderId="4" xfId="0" applyNumberFormat="1" applyFont="1" applyFill="1" applyBorder="1" applyAlignment="1">
      <alignment horizontal="right"/>
    </xf>
    <xf numFmtId="3" fontId="23" fillId="11" borderId="4" xfId="0" applyNumberFormat="1" applyFont="1" applyFill="1" applyBorder="1" applyAlignment="1">
      <alignment horizontal="right"/>
    </xf>
    <xf numFmtId="3" fontId="23" fillId="3" borderId="4" xfId="0" applyNumberFormat="1" applyFont="1" applyFill="1" applyBorder="1" applyAlignment="1">
      <alignment horizontal="right"/>
    </xf>
    <xf numFmtId="4" fontId="0" fillId="10" borderId="4" xfId="0" applyNumberFormat="1" applyFont="1" applyFill="1" applyBorder="1" applyAlignment="1">
      <alignment horizontal="right"/>
    </xf>
    <xf numFmtId="4" fontId="0" fillId="6" borderId="4" xfId="0" applyNumberFormat="1" applyFont="1" applyFill="1" applyBorder="1" applyAlignment="1">
      <alignment horizontal="right"/>
    </xf>
    <xf numFmtId="43" fontId="22" fillId="3" borderId="4" xfId="1" applyNumberFormat="1" applyFont="1" applyFill="1" applyBorder="1" applyAlignment="1">
      <alignment horizontal="right"/>
    </xf>
    <xf numFmtId="43" fontId="22" fillId="3" borderId="4" xfId="0" applyNumberFormat="1" applyFont="1" applyFill="1" applyBorder="1" applyAlignment="1">
      <alignment horizontal="right"/>
    </xf>
    <xf numFmtId="43" fontId="22" fillId="11" borderId="4" xfId="0" applyNumberFormat="1" applyFont="1" applyFill="1" applyBorder="1" applyAlignment="1">
      <alignment horizontal="right"/>
    </xf>
    <xf numFmtId="43" fontId="22" fillId="9" borderId="4" xfId="0" applyNumberFormat="1" applyFont="1" applyFill="1" applyBorder="1" applyAlignment="1">
      <alignment horizontal="right"/>
    </xf>
    <xf numFmtId="43" fontId="22" fillId="10" borderId="4" xfId="0" applyNumberFormat="1" applyFont="1" applyFill="1" applyBorder="1" applyAlignment="1">
      <alignment horizontal="right"/>
    </xf>
    <xf numFmtId="43" fontId="22" fillId="8" borderId="4" xfId="0" applyNumberFormat="1" applyFont="1" applyFill="1" applyBorder="1" applyAlignment="1">
      <alignment horizontal="right"/>
    </xf>
    <xf numFmtId="43" fontId="23" fillId="7" borderId="4" xfId="0" applyNumberFormat="1" applyFont="1" applyFill="1" applyBorder="1" applyAlignment="1">
      <alignment horizontal="right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6" fillId="4" borderId="1" xfId="0" quotePrefix="1" applyNumberFormat="1" applyFont="1" applyFill="1" applyBorder="1" applyAlignment="1" applyProtection="1">
      <alignment horizontal="left" vertical="center" wrapText="1"/>
    </xf>
    <xf numFmtId="0" fontId="8" fillId="4" borderId="2" xfId="0" applyNumberFormat="1" applyFont="1" applyFill="1" applyBorder="1" applyAlignment="1" applyProtection="1">
      <alignment vertical="center" wrapText="1"/>
    </xf>
    <xf numFmtId="0" fontId="17" fillId="0" borderId="0" xfId="0" applyNumberFormat="1" applyFont="1" applyFill="1" applyBorder="1" applyAlignment="1" applyProtection="1">
      <alignment wrapText="1"/>
    </xf>
    <xf numFmtId="0" fontId="18" fillId="0" borderId="0" xfId="0" applyNumberFormat="1" applyFont="1" applyFill="1" applyBorder="1" applyAlignment="1" applyProtection="1">
      <alignment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3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6" fillId="0" borderId="1" xfId="0" quotePrefix="1" applyFont="1" applyBorder="1" applyAlignment="1">
      <alignment horizontal="left" vertical="center"/>
    </xf>
    <xf numFmtId="0" fontId="8" fillId="0" borderId="2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1" xfId="0" quotePrefix="1" applyFont="1" applyFill="1" applyBorder="1" applyAlignment="1">
      <alignment horizontal="left" vertical="center"/>
    </xf>
    <xf numFmtId="0" fontId="6" fillId="0" borderId="1" xfId="0" quotePrefix="1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vertical="center" wrapText="1"/>
    </xf>
    <xf numFmtId="0" fontId="9" fillId="0" borderId="0" xfId="0" applyNumberFormat="1" applyFont="1" applyFill="1" applyBorder="1" applyAlignment="1" applyProtection="1">
      <alignment vertical="center" wrapText="1"/>
    </xf>
    <xf numFmtId="0" fontId="8" fillId="4" borderId="2" xfId="0" applyNumberFormat="1" applyFont="1" applyFill="1" applyBorder="1" applyAlignment="1" applyProtection="1">
      <alignment vertical="center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>
      <alignment vertical="center" wrapText="1"/>
    </xf>
    <xf numFmtId="0" fontId="22" fillId="8" borderId="1" xfId="0" applyFont="1" applyFill="1" applyBorder="1" applyAlignment="1">
      <alignment horizontal="left" vertical="center" wrapText="1"/>
    </xf>
    <xf numFmtId="0" fontId="22" fillId="8" borderId="2" xfId="0" applyFont="1" applyFill="1" applyBorder="1" applyAlignment="1">
      <alignment horizontal="left" vertical="center" wrapText="1"/>
    </xf>
    <xf numFmtId="0" fontId="22" fillId="8" borderId="3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left" vertical="center" wrapText="1"/>
    </xf>
    <xf numFmtId="0" fontId="23" fillId="6" borderId="2" xfId="0" applyFont="1" applyFill="1" applyBorder="1" applyAlignment="1">
      <alignment horizontal="left" vertical="center" wrapText="1"/>
    </xf>
    <xf numFmtId="0" fontId="23" fillId="6" borderId="3" xfId="0" applyFont="1" applyFill="1" applyBorder="1" applyAlignment="1">
      <alignment horizontal="left" vertical="center" wrapText="1"/>
    </xf>
    <xf numFmtId="0" fontId="23" fillId="7" borderId="1" xfId="0" applyFont="1" applyFill="1" applyBorder="1" applyAlignment="1">
      <alignment horizontal="left" vertical="center" wrapText="1"/>
    </xf>
    <xf numFmtId="0" fontId="23" fillId="7" borderId="2" xfId="0" applyFont="1" applyFill="1" applyBorder="1" applyAlignment="1">
      <alignment horizontal="left" vertical="center" wrapText="1"/>
    </xf>
    <xf numFmtId="0" fontId="23" fillId="7" borderId="3" xfId="0" applyFont="1" applyFill="1" applyBorder="1" applyAlignment="1">
      <alignment horizontal="left" vertical="center" wrapText="1"/>
    </xf>
    <xf numFmtId="0" fontId="25" fillId="8" borderId="1" xfId="0" applyFont="1" applyFill="1" applyBorder="1" applyAlignment="1">
      <alignment horizontal="left" vertical="center" wrapText="1"/>
    </xf>
    <xf numFmtId="0" fontId="25" fillId="8" borderId="2" xfId="0" applyFont="1" applyFill="1" applyBorder="1" applyAlignment="1">
      <alignment horizontal="left" vertical="center" wrapText="1"/>
    </xf>
    <xf numFmtId="0" fontId="25" fillId="8" borderId="3" xfId="0" applyFont="1" applyFill="1" applyBorder="1" applyAlignment="1">
      <alignment horizontal="left" vertical="center" wrapText="1"/>
    </xf>
    <xf numFmtId="0" fontId="22" fillId="9" borderId="1" xfId="0" applyFont="1" applyFill="1" applyBorder="1" applyAlignment="1">
      <alignment horizontal="left" vertical="center" wrapText="1"/>
    </xf>
    <xf numFmtId="0" fontId="22" fillId="9" borderId="2" xfId="0" applyFont="1" applyFill="1" applyBorder="1" applyAlignment="1">
      <alignment horizontal="left" vertical="center" wrapText="1"/>
    </xf>
    <xf numFmtId="0" fontId="22" fillId="9" borderId="3" xfId="0" applyFont="1" applyFill="1" applyBorder="1" applyAlignment="1">
      <alignment horizontal="left" vertical="center" wrapText="1"/>
    </xf>
    <xf numFmtId="0" fontId="22" fillId="10" borderId="1" xfId="0" applyFont="1" applyFill="1" applyBorder="1" applyAlignment="1">
      <alignment horizontal="left" vertical="center" wrapText="1"/>
    </xf>
    <xf numFmtId="0" fontId="22" fillId="10" borderId="2" xfId="0" applyFont="1" applyFill="1" applyBorder="1" applyAlignment="1">
      <alignment horizontal="left" vertical="center" wrapText="1"/>
    </xf>
    <xf numFmtId="0" fontId="22" fillId="10" borderId="3" xfId="0" applyFont="1" applyFill="1" applyBorder="1" applyAlignment="1">
      <alignment horizontal="left" vertical="center" wrapText="1"/>
    </xf>
    <xf numFmtId="0" fontId="22" fillId="10" borderId="1" xfId="0" applyFont="1" applyFill="1" applyBorder="1" applyAlignment="1">
      <alignment horizontal="left" vertical="center" wrapText="1" indent="1"/>
    </xf>
    <xf numFmtId="0" fontId="22" fillId="10" borderId="2" xfId="0" applyFont="1" applyFill="1" applyBorder="1" applyAlignment="1">
      <alignment horizontal="left" vertical="center" wrapText="1" indent="1"/>
    </xf>
    <xf numFmtId="0" fontId="22" fillId="10" borderId="3" xfId="0" applyFont="1" applyFill="1" applyBorder="1" applyAlignment="1">
      <alignment horizontal="left" vertical="center" wrapText="1" indent="1"/>
    </xf>
    <xf numFmtId="0" fontId="24" fillId="6" borderId="1" xfId="0" applyFont="1" applyFill="1" applyBorder="1" applyAlignment="1">
      <alignment horizontal="left" vertical="center" wrapText="1" indent="1"/>
    </xf>
    <xf numFmtId="0" fontId="24" fillId="6" borderId="2" xfId="0" applyFont="1" applyFill="1" applyBorder="1" applyAlignment="1">
      <alignment horizontal="left" vertical="center" wrapText="1" indent="1"/>
    </xf>
    <xf numFmtId="0" fontId="24" fillId="6" borderId="3" xfId="0" applyFont="1" applyFill="1" applyBorder="1" applyAlignment="1">
      <alignment horizontal="left" vertical="center" wrapText="1" indent="1"/>
    </xf>
    <xf numFmtId="0" fontId="22" fillId="9" borderId="1" xfId="0" applyFont="1" applyFill="1" applyBorder="1" applyAlignment="1">
      <alignment horizontal="left" vertical="center" wrapText="1" indent="1"/>
    </xf>
    <xf numFmtId="0" fontId="22" fillId="9" borderId="2" xfId="0" applyFont="1" applyFill="1" applyBorder="1" applyAlignment="1">
      <alignment horizontal="left" vertical="center" wrapText="1" indent="1"/>
    </xf>
    <xf numFmtId="0" fontId="22" fillId="9" borderId="3" xfId="0" applyFont="1" applyFill="1" applyBorder="1" applyAlignment="1">
      <alignment horizontal="left" vertical="center" wrapText="1" indent="1"/>
    </xf>
    <xf numFmtId="0" fontId="24" fillId="7" borderId="1" xfId="0" applyFont="1" applyFill="1" applyBorder="1" applyAlignment="1">
      <alignment horizontal="left" vertical="center" wrapText="1" indent="1"/>
    </xf>
    <xf numFmtId="0" fontId="24" fillId="7" borderId="2" xfId="0" applyFont="1" applyFill="1" applyBorder="1" applyAlignment="1">
      <alignment horizontal="left" vertical="center" wrapText="1" indent="1"/>
    </xf>
    <xf numFmtId="0" fontId="24" fillId="7" borderId="3" xfId="0" applyFont="1" applyFill="1" applyBorder="1" applyAlignment="1">
      <alignment horizontal="left" vertical="center" wrapText="1" indent="1"/>
    </xf>
    <xf numFmtId="0" fontId="22" fillId="8" borderId="1" xfId="0" applyFont="1" applyFill="1" applyBorder="1" applyAlignment="1">
      <alignment horizontal="left" vertical="center" wrapText="1" indent="1"/>
    </xf>
    <xf numFmtId="0" fontId="22" fillId="8" borderId="2" xfId="0" applyFont="1" applyFill="1" applyBorder="1" applyAlignment="1">
      <alignment horizontal="left" vertical="center" wrapText="1" indent="1"/>
    </xf>
    <xf numFmtId="0" fontId="22" fillId="8" borderId="3" xfId="0" applyFont="1" applyFill="1" applyBorder="1" applyAlignment="1">
      <alignment horizontal="left" vertical="center" wrapText="1" indent="1"/>
    </xf>
    <xf numFmtId="0" fontId="22" fillId="3" borderId="1" xfId="0" applyFont="1" applyFill="1" applyBorder="1" applyAlignment="1">
      <alignment horizontal="left" vertical="center" wrapText="1" indent="1"/>
    </xf>
    <xf numFmtId="0" fontId="22" fillId="3" borderId="2" xfId="0" applyFont="1" applyFill="1" applyBorder="1" applyAlignment="1">
      <alignment horizontal="left" vertical="center" wrapText="1" indent="1"/>
    </xf>
    <xf numFmtId="0" fontId="22" fillId="3" borderId="3" xfId="0" applyFont="1" applyFill="1" applyBorder="1" applyAlignment="1">
      <alignment horizontal="left" vertical="center" wrapText="1" indent="1"/>
    </xf>
    <xf numFmtId="0" fontId="28" fillId="8" borderId="1" xfId="0" applyFont="1" applyFill="1" applyBorder="1" applyAlignment="1">
      <alignment horizontal="left" vertical="center" wrapText="1" indent="1"/>
    </xf>
    <xf numFmtId="0" fontId="28" fillId="8" borderId="2" xfId="0" applyFont="1" applyFill="1" applyBorder="1" applyAlignment="1">
      <alignment horizontal="left" vertical="center" wrapText="1" indent="1"/>
    </xf>
    <xf numFmtId="0" fontId="28" fillId="8" borderId="3" xfId="0" applyFont="1" applyFill="1" applyBorder="1" applyAlignment="1">
      <alignment horizontal="left" vertical="center" wrapText="1" indent="1"/>
    </xf>
    <xf numFmtId="0" fontId="22" fillId="11" borderId="1" xfId="0" applyFont="1" applyFill="1" applyBorder="1" applyAlignment="1">
      <alignment horizontal="left" vertical="center" wrapText="1" indent="1"/>
    </xf>
    <xf numFmtId="0" fontId="22" fillId="11" borderId="2" xfId="0" applyFont="1" applyFill="1" applyBorder="1" applyAlignment="1">
      <alignment horizontal="left" vertical="center" wrapText="1" indent="1"/>
    </xf>
    <xf numFmtId="0" fontId="22" fillId="11" borderId="3" xfId="0" applyFont="1" applyFill="1" applyBorder="1" applyAlignment="1">
      <alignment horizontal="left" vertical="center" wrapText="1" indent="1"/>
    </xf>
    <xf numFmtId="0" fontId="28" fillId="9" borderId="1" xfId="0" applyFont="1" applyFill="1" applyBorder="1" applyAlignment="1">
      <alignment horizontal="left" vertical="center" wrapText="1" indent="1"/>
    </xf>
    <xf numFmtId="0" fontId="28" fillId="9" borderId="2" xfId="0" applyFont="1" applyFill="1" applyBorder="1" applyAlignment="1">
      <alignment horizontal="left" vertical="center" wrapText="1" indent="1"/>
    </xf>
    <xf numFmtId="0" fontId="28" fillId="9" borderId="3" xfId="0" applyFont="1" applyFill="1" applyBorder="1" applyAlignment="1">
      <alignment horizontal="left" vertical="center" wrapText="1" indent="1"/>
    </xf>
    <xf numFmtId="0" fontId="28" fillId="10" borderId="1" xfId="0" applyFont="1" applyFill="1" applyBorder="1" applyAlignment="1">
      <alignment horizontal="left" vertical="center" wrapText="1" indent="1"/>
    </xf>
    <xf numFmtId="0" fontId="28" fillId="10" borderId="2" xfId="0" applyFont="1" applyFill="1" applyBorder="1" applyAlignment="1">
      <alignment horizontal="left" vertical="center" wrapText="1" indent="1"/>
    </xf>
    <xf numFmtId="0" fontId="28" fillId="10" borderId="3" xfId="0" applyFont="1" applyFill="1" applyBorder="1" applyAlignment="1">
      <alignment horizontal="left" vertical="center" wrapText="1" indent="1"/>
    </xf>
    <xf numFmtId="0" fontId="28" fillId="11" borderId="1" xfId="0" applyFont="1" applyFill="1" applyBorder="1" applyAlignment="1">
      <alignment horizontal="left" vertical="center" wrapText="1" indent="1"/>
    </xf>
    <xf numFmtId="0" fontId="28" fillId="11" borderId="2" xfId="0" applyFont="1" applyFill="1" applyBorder="1" applyAlignment="1">
      <alignment horizontal="left" vertical="center" wrapText="1" indent="1"/>
    </xf>
    <xf numFmtId="0" fontId="28" fillId="11" borderId="3" xfId="0" applyFont="1" applyFill="1" applyBorder="1" applyAlignment="1">
      <alignment horizontal="left" vertical="center" wrapText="1" indent="1"/>
    </xf>
    <xf numFmtId="0" fontId="23" fillId="7" borderId="1" xfId="0" applyFont="1" applyFill="1" applyBorder="1" applyAlignment="1">
      <alignment horizontal="left" vertical="center" wrapText="1" indent="1"/>
    </xf>
    <xf numFmtId="0" fontId="23" fillId="7" borderId="2" xfId="0" applyFont="1" applyFill="1" applyBorder="1" applyAlignment="1">
      <alignment horizontal="left" vertical="center" wrapText="1" indent="1"/>
    </xf>
    <xf numFmtId="0" fontId="23" fillId="7" borderId="3" xfId="0" applyFont="1" applyFill="1" applyBorder="1" applyAlignment="1">
      <alignment horizontal="left" vertical="center" wrapText="1" inden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workbookViewId="0">
      <selection activeCell="J13" sqref="J13"/>
    </sheetView>
  </sheetViews>
  <sheetFormatPr defaultColWidth="9" defaultRowHeight="15" x14ac:dyDescent="0.25"/>
  <cols>
    <col min="5" max="10" width="25.28515625" customWidth="1"/>
  </cols>
  <sheetData>
    <row r="1" spans="1:10" ht="42" customHeight="1" x14ac:dyDescent="0.25">
      <c r="A1" s="304" t="s">
        <v>87</v>
      </c>
      <c r="B1" s="304"/>
      <c r="C1" s="304"/>
      <c r="D1" s="304"/>
      <c r="E1" s="304"/>
      <c r="F1" s="304"/>
      <c r="G1" s="304"/>
      <c r="H1" s="304"/>
      <c r="I1" s="304"/>
      <c r="J1" s="304"/>
    </row>
    <row r="2" spans="1:10" ht="18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x14ac:dyDescent="0.25">
      <c r="A3" s="304" t="s">
        <v>0</v>
      </c>
      <c r="B3" s="304"/>
      <c r="C3" s="304"/>
      <c r="D3" s="304"/>
      <c r="E3" s="304"/>
      <c r="F3" s="304"/>
      <c r="G3" s="304"/>
      <c r="H3" s="304"/>
      <c r="I3" s="309"/>
      <c r="J3" s="309"/>
    </row>
    <row r="4" spans="1:10" ht="18" x14ac:dyDescent="0.25">
      <c r="A4" s="2"/>
      <c r="B4" s="2"/>
      <c r="C4" s="2"/>
      <c r="D4" s="2"/>
      <c r="E4" s="2"/>
      <c r="F4" s="2"/>
      <c r="G4" s="2"/>
      <c r="H4" s="2"/>
      <c r="I4" s="3"/>
      <c r="J4" s="3"/>
    </row>
    <row r="5" spans="1:10" ht="15.75" x14ac:dyDescent="0.25">
      <c r="A5" s="304" t="s">
        <v>1</v>
      </c>
      <c r="B5" s="305"/>
      <c r="C5" s="305"/>
      <c r="D5" s="305"/>
      <c r="E5" s="305"/>
      <c r="F5" s="305"/>
      <c r="G5" s="305"/>
      <c r="H5" s="305"/>
      <c r="I5" s="305"/>
      <c r="J5" s="305"/>
    </row>
    <row r="6" spans="1:10" ht="18" x14ac:dyDescent="0.25">
      <c r="A6" s="38"/>
      <c r="B6" s="39"/>
      <c r="C6" s="39"/>
      <c r="D6" s="39"/>
      <c r="E6" s="40"/>
      <c r="F6" s="41"/>
      <c r="G6" s="41"/>
      <c r="H6" s="41"/>
      <c r="I6" s="41"/>
      <c r="J6" s="67" t="s">
        <v>2</v>
      </c>
    </row>
    <row r="7" spans="1:10" ht="25.5" x14ac:dyDescent="0.25">
      <c r="A7" s="42"/>
      <c r="B7" s="43"/>
      <c r="C7" s="43"/>
      <c r="D7" s="44"/>
      <c r="E7" s="45"/>
      <c r="F7" s="46" t="s">
        <v>88</v>
      </c>
      <c r="G7" s="46" t="s">
        <v>89</v>
      </c>
      <c r="H7" s="46" t="s">
        <v>220</v>
      </c>
      <c r="I7" s="46" t="s">
        <v>3</v>
      </c>
      <c r="J7" s="46" t="s">
        <v>91</v>
      </c>
    </row>
    <row r="8" spans="1:10" x14ac:dyDescent="0.25">
      <c r="A8" s="298" t="s">
        <v>4</v>
      </c>
      <c r="B8" s="295"/>
      <c r="C8" s="295"/>
      <c r="D8" s="295"/>
      <c r="E8" s="310"/>
      <c r="F8" s="48">
        <f>F9+F10</f>
        <v>560663.77</v>
      </c>
      <c r="G8" s="48">
        <f t="shared" ref="G8:J8" si="0">G9+G10</f>
        <v>489726</v>
      </c>
      <c r="H8" s="48">
        <f t="shared" si="0"/>
        <v>669084</v>
      </c>
      <c r="I8" s="48">
        <f t="shared" si="0"/>
        <v>668334</v>
      </c>
      <c r="J8" s="48">
        <f t="shared" si="0"/>
        <v>668334</v>
      </c>
    </row>
    <row r="9" spans="1:10" x14ac:dyDescent="0.25">
      <c r="A9" s="311" t="s">
        <v>5</v>
      </c>
      <c r="B9" s="308"/>
      <c r="C9" s="308"/>
      <c r="D9" s="308"/>
      <c r="E9" s="303"/>
      <c r="F9" s="49">
        <v>560595.77</v>
      </c>
      <c r="G9" s="49">
        <v>473156</v>
      </c>
      <c r="H9" s="49">
        <v>669014</v>
      </c>
      <c r="I9" s="49">
        <v>668264</v>
      </c>
      <c r="J9" s="49">
        <v>668264</v>
      </c>
    </row>
    <row r="10" spans="1:10" x14ac:dyDescent="0.25">
      <c r="A10" s="306" t="s">
        <v>6</v>
      </c>
      <c r="B10" s="303"/>
      <c r="C10" s="303"/>
      <c r="D10" s="303"/>
      <c r="E10" s="303"/>
      <c r="F10" s="49">
        <v>68</v>
      </c>
      <c r="G10" s="49">
        <v>16570</v>
      </c>
      <c r="H10" s="49">
        <v>70</v>
      </c>
      <c r="I10" s="49">
        <v>70</v>
      </c>
      <c r="J10" s="49">
        <v>70</v>
      </c>
    </row>
    <row r="11" spans="1:10" x14ac:dyDescent="0.25">
      <c r="A11" s="50" t="s">
        <v>7</v>
      </c>
      <c r="B11" s="47"/>
      <c r="C11" s="47"/>
      <c r="D11" s="47"/>
      <c r="E11" s="47"/>
      <c r="F11" s="48">
        <f>F12+F13</f>
        <v>553486</v>
      </c>
      <c r="G11" s="48">
        <f t="shared" ref="G11:J11" si="1">G12+G13</f>
        <v>489726</v>
      </c>
      <c r="H11" s="48">
        <f t="shared" si="1"/>
        <v>669084</v>
      </c>
      <c r="I11" s="48">
        <f t="shared" si="1"/>
        <v>668334</v>
      </c>
      <c r="J11" s="48">
        <f t="shared" si="1"/>
        <v>668334</v>
      </c>
    </row>
    <row r="12" spans="1:10" x14ac:dyDescent="0.25">
      <c r="A12" s="307" t="s">
        <v>8</v>
      </c>
      <c r="B12" s="308"/>
      <c r="C12" s="308"/>
      <c r="D12" s="308"/>
      <c r="E12" s="308"/>
      <c r="F12" s="49">
        <v>519410</v>
      </c>
      <c r="G12" s="49">
        <v>468379</v>
      </c>
      <c r="H12" s="49">
        <v>669014</v>
      </c>
      <c r="I12" s="49">
        <v>668264</v>
      </c>
      <c r="J12" s="68">
        <v>668264</v>
      </c>
    </row>
    <row r="13" spans="1:10" x14ac:dyDescent="0.25">
      <c r="A13" s="302" t="s">
        <v>9</v>
      </c>
      <c r="B13" s="303"/>
      <c r="C13" s="303"/>
      <c r="D13" s="303"/>
      <c r="E13" s="303"/>
      <c r="F13" s="51">
        <v>34076</v>
      </c>
      <c r="G13" s="51">
        <v>21347</v>
      </c>
      <c r="H13" s="51">
        <v>70</v>
      </c>
      <c r="I13" s="51">
        <v>70</v>
      </c>
      <c r="J13" s="68">
        <v>70</v>
      </c>
    </row>
    <row r="14" spans="1:10" x14ac:dyDescent="0.25">
      <c r="A14" s="294" t="s">
        <v>10</v>
      </c>
      <c r="B14" s="295"/>
      <c r="C14" s="295"/>
      <c r="D14" s="295"/>
      <c r="E14" s="295"/>
      <c r="F14" s="48">
        <f>F8-F11</f>
        <v>7177.7700000000186</v>
      </c>
      <c r="G14" s="48">
        <f t="shared" ref="G14:J14" si="2">G8-G11</f>
        <v>0</v>
      </c>
      <c r="H14" s="48">
        <f t="shared" si="2"/>
        <v>0</v>
      </c>
      <c r="I14" s="48">
        <f t="shared" si="2"/>
        <v>0</v>
      </c>
      <c r="J14" s="48">
        <f t="shared" si="2"/>
        <v>0</v>
      </c>
    </row>
    <row r="15" spans="1:10" ht="18" x14ac:dyDescent="0.25">
      <c r="A15" s="2"/>
      <c r="B15" s="52"/>
      <c r="C15" s="52"/>
      <c r="D15" s="52"/>
      <c r="E15" s="52"/>
      <c r="F15" s="52"/>
      <c r="G15" s="52"/>
      <c r="H15" s="53"/>
      <c r="I15" s="53"/>
      <c r="J15" s="53"/>
    </row>
    <row r="16" spans="1:10" ht="15.75" x14ac:dyDescent="0.25">
      <c r="A16" s="304" t="s">
        <v>11</v>
      </c>
      <c r="B16" s="305"/>
      <c r="C16" s="305"/>
      <c r="D16" s="305"/>
      <c r="E16" s="305"/>
      <c r="F16" s="305"/>
      <c r="G16" s="305"/>
      <c r="H16" s="305"/>
      <c r="I16" s="305"/>
      <c r="J16" s="305"/>
    </row>
    <row r="17" spans="1:10" ht="18" x14ac:dyDescent="0.25">
      <c r="A17" s="2"/>
      <c r="B17" s="52"/>
      <c r="C17" s="52"/>
      <c r="D17" s="52"/>
      <c r="E17" s="52"/>
      <c r="F17" s="52"/>
      <c r="G17" s="52"/>
      <c r="H17" s="53"/>
      <c r="I17" s="53"/>
      <c r="J17" s="53"/>
    </row>
    <row r="18" spans="1:10" ht="25.5" x14ac:dyDescent="0.25">
      <c r="A18" s="42"/>
      <c r="B18" s="43"/>
      <c r="C18" s="43"/>
      <c r="D18" s="44"/>
      <c r="E18" s="45"/>
      <c r="F18" s="46" t="s">
        <v>88</v>
      </c>
      <c r="G18" s="46" t="s">
        <v>89</v>
      </c>
      <c r="H18" s="46" t="s">
        <v>220</v>
      </c>
      <c r="I18" s="46" t="s">
        <v>3</v>
      </c>
      <c r="J18" s="46" t="s">
        <v>91</v>
      </c>
    </row>
    <row r="19" spans="1:10" x14ac:dyDescent="0.25">
      <c r="A19" s="302" t="s">
        <v>12</v>
      </c>
      <c r="B19" s="303"/>
      <c r="C19" s="303"/>
      <c r="D19" s="303"/>
      <c r="E19" s="303"/>
      <c r="F19" s="51"/>
      <c r="G19" s="51"/>
      <c r="H19" s="51"/>
      <c r="I19" s="51"/>
      <c r="J19" s="68"/>
    </row>
    <row r="20" spans="1:10" x14ac:dyDescent="0.25">
      <c r="A20" s="302" t="s">
        <v>13</v>
      </c>
      <c r="B20" s="303"/>
      <c r="C20" s="303"/>
      <c r="D20" s="303"/>
      <c r="E20" s="303"/>
      <c r="F20" s="51"/>
      <c r="G20" s="51"/>
      <c r="H20" s="51"/>
      <c r="I20" s="51"/>
      <c r="J20" s="68"/>
    </row>
    <row r="21" spans="1:10" x14ac:dyDescent="0.25">
      <c r="A21" s="294" t="s">
        <v>14</v>
      </c>
      <c r="B21" s="295"/>
      <c r="C21" s="295"/>
      <c r="D21" s="295"/>
      <c r="E21" s="295"/>
      <c r="F21" s="48">
        <f>F19-F20</f>
        <v>0</v>
      </c>
      <c r="G21" s="48">
        <f t="shared" ref="G21:J21" si="3">G19-G20</f>
        <v>0</v>
      </c>
      <c r="H21" s="48">
        <f t="shared" si="3"/>
        <v>0</v>
      </c>
      <c r="I21" s="48">
        <f t="shared" si="3"/>
        <v>0</v>
      </c>
      <c r="J21" s="48">
        <f t="shared" si="3"/>
        <v>0</v>
      </c>
    </row>
    <row r="22" spans="1:10" x14ac:dyDescent="0.25">
      <c r="A22" s="294" t="s">
        <v>15</v>
      </c>
      <c r="B22" s="295"/>
      <c r="C22" s="295"/>
      <c r="D22" s="295"/>
      <c r="E22" s="295"/>
      <c r="F22" s="48">
        <f>F14+F21</f>
        <v>7177.7700000000186</v>
      </c>
      <c r="G22" s="48">
        <f t="shared" ref="G22:J22" si="4">G14+G21</f>
        <v>0</v>
      </c>
      <c r="H22" s="48">
        <f t="shared" si="4"/>
        <v>0</v>
      </c>
      <c r="I22" s="48">
        <f t="shared" si="4"/>
        <v>0</v>
      </c>
      <c r="J22" s="48">
        <f t="shared" si="4"/>
        <v>0</v>
      </c>
    </row>
    <row r="23" spans="1:10" ht="18" x14ac:dyDescent="0.25">
      <c r="A23" s="2"/>
      <c r="B23" s="52"/>
      <c r="C23" s="52"/>
      <c r="D23" s="52"/>
      <c r="E23" s="52"/>
      <c r="F23" s="52"/>
      <c r="G23" s="52"/>
      <c r="H23" s="53"/>
      <c r="I23" s="53"/>
      <c r="J23" s="53"/>
    </row>
    <row r="24" spans="1:10" ht="15.75" x14ac:dyDescent="0.25">
      <c r="A24" s="304" t="s">
        <v>16</v>
      </c>
      <c r="B24" s="305"/>
      <c r="C24" s="305"/>
      <c r="D24" s="305"/>
      <c r="E24" s="305"/>
      <c r="F24" s="305"/>
      <c r="G24" s="305"/>
      <c r="H24" s="305"/>
      <c r="I24" s="305"/>
      <c r="J24" s="305"/>
    </row>
    <row r="25" spans="1:10" ht="15.75" x14ac:dyDescent="0.25">
      <c r="A25" s="1"/>
      <c r="B25" s="4"/>
      <c r="C25" s="4"/>
      <c r="D25" s="4"/>
      <c r="E25" s="4"/>
      <c r="F25" s="4"/>
      <c r="G25" s="4"/>
      <c r="H25" s="4"/>
      <c r="I25" s="4"/>
      <c r="J25" s="4"/>
    </row>
    <row r="26" spans="1:10" ht="25.5" x14ac:dyDescent="0.25">
      <c r="A26" s="42"/>
      <c r="B26" s="43"/>
      <c r="C26" s="43"/>
      <c r="D26" s="44"/>
      <c r="E26" s="45"/>
      <c r="F26" s="46" t="s">
        <v>88</v>
      </c>
      <c r="G26" s="46" t="s">
        <v>89</v>
      </c>
      <c r="H26" s="46" t="s">
        <v>221</v>
      </c>
      <c r="I26" s="46" t="s">
        <v>3</v>
      </c>
      <c r="J26" s="46" t="s">
        <v>91</v>
      </c>
    </row>
    <row r="27" spans="1:10" ht="15" customHeight="1" x14ac:dyDescent="0.25">
      <c r="A27" s="289" t="s">
        <v>17</v>
      </c>
      <c r="B27" s="290"/>
      <c r="C27" s="290"/>
      <c r="D27" s="290"/>
      <c r="E27" s="291"/>
      <c r="F27" s="54">
        <v>0</v>
      </c>
      <c r="G27" s="54">
        <v>0</v>
      </c>
      <c r="H27" s="54">
        <v>0</v>
      </c>
      <c r="I27" s="54">
        <v>0</v>
      </c>
      <c r="J27" s="69">
        <v>0</v>
      </c>
    </row>
    <row r="28" spans="1:10" ht="15" customHeight="1" x14ac:dyDescent="0.25">
      <c r="A28" s="294" t="s">
        <v>18</v>
      </c>
      <c r="B28" s="295"/>
      <c r="C28" s="295"/>
      <c r="D28" s="295"/>
      <c r="E28" s="295"/>
      <c r="F28" s="55">
        <v>0</v>
      </c>
      <c r="G28" s="55">
        <f t="shared" ref="G28:J28" si="5">G22+G27</f>
        <v>0</v>
      </c>
      <c r="H28" s="55">
        <f t="shared" si="5"/>
        <v>0</v>
      </c>
      <c r="I28" s="55">
        <f t="shared" si="5"/>
        <v>0</v>
      </c>
      <c r="J28" s="70">
        <f t="shared" si="5"/>
        <v>0</v>
      </c>
    </row>
    <row r="29" spans="1:10" ht="45" customHeight="1" x14ac:dyDescent="0.25">
      <c r="A29" s="298" t="s">
        <v>19</v>
      </c>
      <c r="B29" s="299"/>
      <c r="C29" s="299"/>
      <c r="D29" s="299"/>
      <c r="E29" s="300"/>
      <c r="F29" s="55"/>
      <c r="G29" s="55">
        <f t="shared" ref="G29:J29" si="6">G14+G21+G27-G28</f>
        <v>0</v>
      </c>
      <c r="H29" s="55">
        <f t="shared" si="6"/>
        <v>0</v>
      </c>
      <c r="I29" s="55">
        <f t="shared" si="6"/>
        <v>0</v>
      </c>
      <c r="J29" s="70">
        <f t="shared" si="6"/>
        <v>0</v>
      </c>
    </row>
    <row r="30" spans="1:10" ht="15.75" x14ac:dyDescent="0.25">
      <c r="A30" s="56"/>
      <c r="B30" s="57"/>
      <c r="C30" s="57"/>
      <c r="D30" s="57"/>
      <c r="E30" s="57"/>
      <c r="F30" s="57"/>
      <c r="G30" s="57"/>
      <c r="H30" s="57"/>
      <c r="I30" s="57"/>
      <c r="J30" s="57"/>
    </row>
    <row r="31" spans="1:10" ht="15.75" x14ac:dyDescent="0.25">
      <c r="A31" s="301" t="s">
        <v>20</v>
      </c>
      <c r="B31" s="301"/>
      <c r="C31" s="301"/>
      <c r="D31" s="301"/>
      <c r="E31" s="301"/>
      <c r="F31" s="301"/>
      <c r="G31" s="301"/>
      <c r="H31" s="301"/>
      <c r="I31" s="301"/>
      <c r="J31" s="301"/>
    </row>
    <row r="32" spans="1:10" ht="18" x14ac:dyDescent="0.25">
      <c r="A32" s="58"/>
      <c r="B32" s="59"/>
      <c r="C32" s="59"/>
      <c r="D32" s="59"/>
      <c r="E32" s="59"/>
      <c r="F32" s="59"/>
      <c r="G32" s="59"/>
      <c r="H32" s="60"/>
      <c r="I32" s="60"/>
      <c r="J32" s="60"/>
    </row>
    <row r="33" spans="1:10" ht="25.5" x14ac:dyDescent="0.25">
      <c r="A33" s="61"/>
      <c r="B33" s="62"/>
      <c r="C33" s="62"/>
      <c r="D33" s="63"/>
      <c r="E33" s="64"/>
      <c r="F33" s="65" t="s">
        <v>88</v>
      </c>
      <c r="G33" s="65" t="s">
        <v>89</v>
      </c>
      <c r="H33" s="65" t="s">
        <v>90</v>
      </c>
      <c r="I33" s="65" t="s">
        <v>3</v>
      </c>
      <c r="J33" s="65" t="s">
        <v>91</v>
      </c>
    </row>
    <row r="34" spans="1:10" x14ac:dyDescent="0.25">
      <c r="A34" s="289" t="s">
        <v>17</v>
      </c>
      <c r="B34" s="290"/>
      <c r="C34" s="290"/>
      <c r="D34" s="290"/>
      <c r="E34" s="291"/>
      <c r="F34" s="54"/>
      <c r="G34" s="54"/>
      <c r="H34" s="54">
        <f>G37</f>
        <v>0</v>
      </c>
      <c r="I34" s="54">
        <f>H37</f>
        <v>0</v>
      </c>
      <c r="J34" s="69">
        <f>I37</f>
        <v>0</v>
      </c>
    </row>
    <row r="35" spans="1:10" ht="28.5" customHeight="1" x14ac:dyDescent="0.25">
      <c r="A35" s="289" t="s">
        <v>21</v>
      </c>
      <c r="B35" s="290"/>
      <c r="C35" s="290"/>
      <c r="D35" s="290"/>
      <c r="E35" s="291"/>
      <c r="F35" s="54">
        <v>0</v>
      </c>
      <c r="G35" s="54">
        <v>0</v>
      </c>
      <c r="H35" s="54">
        <v>0</v>
      </c>
      <c r="I35" s="54">
        <v>0</v>
      </c>
      <c r="J35" s="69">
        <v>0</v>
      </c>
    </row>
    <row r="36" spans="1:10" x14ac:dyDescent="0.25">
      <c r="A36" s="289" t="s">
        <v>22</v>
      </c>
      <c r="B36" s="292"/>
      <c r="C36" s="292"/>
      <c r="D36" s="292"/>
      <c r="E36" s="293"/>
      <c r="F36" s="54">
        <v>0</v>
      </c>
      <c r="G36" s="54">
        <v>0</v>
      </c>
      <c r="H36" s="54">
        <v>0</v>
      </c>
      <c r="I36" s="54">
        <v>0</v>
      </c>
      <c r="J36" s="69">
        <v>0</v>
      </c>
    </row>
    <row r="37" spans="1:10" ht="15" customHeight="1" x14ac:dyDescent="0.25">
      <c r="A37" s="294" t="s">
        <v>18</v>
      </c>
      <c r="B37" s="295"/>
      <c r="C37" s="295"/>
      <c r="D37" s="295"/>
      <c r="E37" s="295"/>
      <c r="F37" s="66">
        <v>0</v>
      </c>
      <c r="G37" s="66">
        <f t="shared" ref="G37:J37" si="7">G34-G35+G36</f>
        <v>0</v>
      </c>
      <c r="H37" s="66">
        <f t="shared" si="7"/>
        <v>0</v>
      </c>
      <c r="I37" s="66">
        <f t="shared" si="7"/>
        <v>0</v>
      </c>
      <c r="J37" s="48">
        <f t="shared" si="7"/>
        <v>0</v>
      </c>
    </row>
    <row r="38" spans="1:10" ht="17.25" customHeight="1" x14ac:dyDescent="0.25"/>
    <row r="39" spans="1:10" x14ac:dyDescent="0.25">
      <c r="A39" s="296"/>
      <c r="B39" s="297"/>
      <c r="C39" s="297"/>
      <c r="D39" s="297"/>
      <c r="E39" s="297"/>
      <c r="F39" s="297"/>
      <c r="G39" s="297"/>
      <c r="H39" s="297"/>
      <c r="I39" s="297"/>
      <c r="J39" s="297"/>
    </row>
    <row r="40" spans="1:10" ht="9" customHeight="1" x14ac:dyDescent="0.25"/>
  </sheetData>
  <mergeCells count="24"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20:E20"/>
    <mergeCell ref="A21:E21"/>
    <mergeCell ref="A22:E22"/>
    <mergeCell ref="A24:J24"/>
    <mergeCell ref="A35:E35"/>
    <mergeCell ref="A36:E36"/>
    <mergeCell ref="A37:E37"/>
    <mergeCell ref="A39:J39"/>
    <mergeCell ref="A27:E27"/>
    <mergeCell ref="A28:E28"/>
    <mergeCell ref="A29:E29"/>
    <mergeCell ref="A31:J31"/>
    <mergeCell ref="A34:E34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opLeftCell="A7" workbookViewId="0">
      <selection activeCell="H25" sqref="H25"/>
    </sheetView>
  </sheetViews>
  <sheetFormatPr defaultColWidth="9" defaultRowHeight="15" x14ac:dyDescent="0.25"/>
  <cols>
    <col min="1" max="1" width="7.42578125" customWidth="1"/>
    <col min="2" max="2" width="7.28515625" customWidth="1"/>
    <col min="3" max="3" width="30.28515625" customWidth="1"/>
    <col min="4" max="8" width="25.28515625" customWidth="1"/>
  </cols>
  <sheetData>
    <row r="1" spans="1:8" ht="42" customHeight="1" x14ac:dyDescent="0.25">
      <c r="A1" s="304" t="s">
        <v>87</v>
      </c>
      <c r="B1" s="304"/>
      <c r="C1" s="304"/>
      <c r="D1" s="304"/>
      <c r="E1" s="304"/>
      <c r="F1" s="304"/>
      <c r="G1" s="304"/>
      <c r="H1" s="304"/>
    </row>
    <row r="2" spans="1:8" ht="18" customHeight="1" x14ac:dyDescent="0.25">
      <c r="A2" s="2"/>
      <c r="B2" s="2"/>
      <c r="C2" s="2"/>
      <c r="D2" s="2"/>
      <c r="E2" s="2"/>
      <c r="F2" s="2"/>
      <c r="G2" s="2"/>
      <c r="H2" s="2"/>
    </row>
    <row r="3" spans="1:8" ht="15.75" customHeight="1" x14ac:dyDescent="0.25">
      <c r="A3" s="304" t="s">
        <v>0</v>
      </c>
      <c r="B3" s="304"/>
      <c r="C3" s="304"/>
      <c r="D3" s="304"/>
      <c r="E3" s="304"/>
      <c r="F3" s="304"/>
      <c r="G3" s="304"/>
      <c r="H3" s="304"/>
    </row>
    <row r="4" spans="1:8" ht="18" x14ac:dyDescent="0.25">
      <c r="A4" s="2"/>
      <c r="B4" s="2"/>
      <c r="C4" s="2"/>
      <c r="D4" s="2"/>
      <c r="E4" s="2"/>
      <c r="F4" s="2"/>
      <c r="G4" s="3"/>
      <c r="H4" s="3"/>
    </row>
    <row r="5" spans="1:8" ht="18" customHeight="1" x14ac:dyDescent="0.25">
      <c r="A5" s="304" t="s">
        <v>23</v>
      </c>
      <c r="B5" s="304"/>
      <c r="C5" s="304"/>
      <c r="D5" s="304"/>
      <c r="E5" s="304"/>
      <c r="F5" s="304"/>
      <c r="G5" s="304"/>
      <c r="H5" s="304"/>
    </row>
    <row r="6" spans="1:8" ht="18" x14ac:dyDescent="0.25">
      <c r="A6" s="2"/>
      <c r="B6" s="2"/>
      <c r="C6" s="2"/>
      <c r="D6" s="2"/>
      <c r="E6" s="2"/>
      <c r="F6" s="2"/>
      <c r="G6" s="3"/>
      <c r="H6" s="3"/>
    </row>
    <row r="7" spans="1:8" ht="15.75" customHeight="1" x14ac:dyDescent="0.25">
      <c r="A7" s="304" t="s">
        <v>24</v>
      </c>
      <c r="B7" s="304"/>
      <c r="C7" s="304"/>
      <c r="D7" s="304"/>
      <c r="E7" s="304"/>
      <c r="F7" s="304"/>
      <c r="G7" s="304"/>
      <c r="H7" s="304"/>
    </row>
    <row r="8" spans="1:8" ht="18" x14ac:dyDescent="0.25">
      <c r="A8" s="2"/>
      <c r="B8" s="2"/>
      <c r="C8" s="2"/>
      <c r="D8" s="2"/>
      <c r="E8" s="2"/>
      <c r="F8" s="2"/>
      <c r="G8" s="3"/>
      <c r="H8" s="3"/>
    </row>
    <row r="9" spans="1:8" ht="25.5" x14ac:dyDescent="0.25">
      <c r="A9" s="6" t="s">
        <v>25</v>
      </c>
      <c r="B9" s="5" t="s">
        <v>26</v>
      </c>
      <c r="C9" s="5" t="s">
        <v>27</v>
      </c>
      <c r="D9" s="5" t="s">
        <v>92</v>
      </c>
      <c r="E9" s="6" t="s">
        <v>89</v>
      </c>
      <c r="F9" s="6" t="s">
        <v>222</v>
      </c>
      <c r="G9" s="6" t="s">
        <v>28</v>
      </c>
      <c r="H9" s="6" t="s">
        <v>93</v>
      </c>
    </row>
    <row r="10" spans="1:8" x14ac:dyDescent="0.25">
      <c r="A10" s="13"/>
      <c r="B10" s="14"/>
      <c r="C10" s="15" t="s">
        <v>4</v>
      </c>
      <c r="D10" s="32">
        <f>SUM(D11+D17)</f>
        <v>560664</v>
      </c>
      <c r="E10" s="24">
        <f>SUM(E11+E17)</f>
        <v>489726</v>
      </c>
      <c r="F10" s="24">
        <f>SUM(F11+F17)</f>
        <v>669084</v>
      </c>
      <c r="G10" s="24">
        <f>SUM(G11+G17)</f>
        <v>668334</v>
      </c>
      <c r="H10" s="24">
        <f>SUM(H11+H17)</f>
        <v>668334</v>
      </c>
    </row>
    <row r="11" spans="1:8" ht="15.75" customHeight="1" x14ac:dyDescent="0.25">
      <c r="A11" s="10">
        <v>6</v>
      </c>
      <c r="B11" s="10"/>
      <c r="C11" s="10" t="s">
        <v>29</v>
      </c>
      <c r="D11" s="7">
        <f>SUM(D12:D16)</f>
        <v>560596</v>
      </c>
      <c r="E11" s="8">
        <f>SUM(E12:E16)</f>
        <v>489656</v>
      </c>
      <c r="F11" s="8">
        <f>SUM(F12:F16)</f>
        <v>669014</v>
      </c>
      <c r="G11" s="8">
        <f>SUM(G12:G16)</f>
        <v>668264</v>
      </c>
      <c r="H11" s="8">
        <f>SUM(H12:H16)</f>
        <v>668264</v>
      </c>
    </row>
    <row r="12" spans="1:8" ht="25.5" x14ac:dyDescent="0.25">
      <c r="A12" s="10"/>
      <c r="B12" s="16">
        <v>63</v>
      </c>
      <c r="C12" s="16" t="s">
        <v>30</v>
      </c>
      <c r="D12" s="7">
        <v>472244</v>
      </c>
      <c r="E12" s="8">
        <v>423167</v>
      </c>
      <c r="F12" s="8">
        <v>578228</v>
      </c>
      <c r="G12" s="8">
        <v>578228</v>
      </c>
      <c r="H12" s="8">
        <v>578228</v>
      </c>
    </row>
    <row r="13" spans="1:8" x14ac:dyDescent="0.25">
      <c r="A13" s="21"/>
      <c r="B13" s="21">
        <v>65</v>
      </c>
      <c r="C13" s="71" t="s">
        <v>31</v>
      </c>
      <c r="D13" s="7">
        <v>450</v>
      </c>
      <c r="E13" s="8">
        <v>0</v>
      </c>
      <c r="F13" s="8"/>
      <c r="G13" s="8"/>
      <c r="H13" s="8"/>
    </row>
    <row r="14" spans="1:8" x14ac:dyDescent="0.25">
      <c r="A14" s="21"/>
      <c r="B14" s="21">
        <v>64</v>
      </c>
      <c r="C14" s="71" t="s">
        <v>32</v>
      </c>
      <c r="D14" s="7">
        <v>5</v>
      </c>
      <c r="E14" s="8">
        <v>0</v>
      </c>
      <c r="F14" s="8"/>
      <c r="G14" s="8"/>
      <c r="H14" s="8"/>
    </row>
    <row r="15" spans="1:8" x14ac:dyDescent="0.25">
      <c r="A15" s="21"/>
      <c r="B15" s="21">
        <v>66</v>
      </c>
      <c r="C15" s="71" t="s">
        <v>33</v>
      </c>
      <c r="D15" s="7">
        <v>58</v>
      </c>
      <c r="E15" s="8">
        <v>0</v>
      </c>
      <c r="F15" s="8"/>
      <c r="G15" s="8"/>
      <c r="H15" s="8"/>
    </row>
    <row r="16" spans="1:8" ht="38.25" x14ac:dyDescent="0.25">
      <c r="A16" s="21"/>
      <c r="B16" s="21">
        <v>67</v>
      </c>
      <c r="C16" s="16" t="s">
        <v>34</v>
      </c>
      <c r="D16" s="7">
        <v>87839</v>
      </c>
      <c r="E16" s="8">
        <v>66489</v>
      </c>
      <c r="F16" s="8">
        <v>90786</v>
      </c>
      <c r="G16" s="8">
        <v>90036</v>
      </c>
      <c r="H16" s="8">
        <v>90036</v>
      </c>
    </row>
    <row r="17" spans="1:8" ht="25.5" x14ac:dyDescent="0.25">
      <c r="A17" s="18">
        <v>7</v>
      </c>
      <c r="B17" s="19"/>
      <c r="C17" s="12" t="s">
        <v>35</v>
      </c>
      <c r="D17" s="7">
        <f>SUM(D18)</f>
        <v>68</v>
      </c>
      <c r="E17" s="8">
        <f>SUM(E18)</f>
        <v>70</v>
      </c>
      <c r="F17" s="8">
        <v>70</v>
      </c>
      <c r="G17" s="8">
        <v>70</v>
      </c>
      <c r="H17" s="8">
        <v>70</v>
      </c>
    </row>
    <row r="18" spans="1:8" ht="25.5" x14ac:dyDescent="0.25">
      <c r="A18" s="16"/>
      <c r="B18" s="16">
        <v>72</v>
      </c>
      <c r="C18" s="20" t="s">
        <v>36</v>
      </c>
      <c r="D18" s="7">
        <v>68</v>
      </c>
      <c r="E18" s="8">
        <v>70</v>
      </c>
      <c r="F18" s="8">
        <v>70</v>
      </c>
      <c r="G18" s="8">
        <v>70</v>
      </c>
      <c r="H18" s="9">
        <v>70</v>
      </c>
    </row>
    <row r="21" spans="1:8" ht="15.75" x14ac:dyDescent="0.25">
      <c r="A21" s="304" t="s">
        <v>37</v>
      </c>
      <c r="B21" s="312"/>
      <c r="C21" s="312"/>
      <c r="D21" s="312"/>
      <c r="E21" s="312"/>
      <c r="F21" s="312"/>
      <c r="G21" s="312"/>
      <c r="H21" s="312"/>
    </row>
    <row r="22" spans="1:8" ht="18" x14ac:dyDescent="0.25">
      <c r="A22" s="2"/>
      <c r="B22" s="2"/>
      <c r="C22" s="2"/>
      <c r="D22" s="2"/>
      <c r="E22" s="2"/>
      <c r="F22" s="2"/>
      <c r="G22" s="3"/>
      <c r="H22" s="3"/>
    </row>
    <row r="23" spans="1:8" ht="25.5" x14ac:dyDescent="0.25">
      <c r="A23" s="6" t="s">
        <v>25</v>
      </c>
      <c r="B23" s="5" t="s">
        <v>26</v>
      </c>
      <c r="C23" s="5" t="s">
        <v>38</v>
      </c>
      <c r="D23" s="5" t="s">
        <v>92</v>
      </c>
      <c r="E23" s="6" t="s">
        <v>89</v>
      </c>
      <c r="F23" s="6" t="s">
        <v>220</v>
      </c>
      <c r="G23" s="6" t="s">
        <v>28</v>
      </c>
      <c r="H23" s="6" t="s">
        <v>93</v>
      </c>
    </row>
    <row r="24" spans="1:8" x14ac:dyDescent="0.25">
      <c r="A24" s="13"/>
      <c r="B24" s="14"/>
      <c r="C24" s="15" t="s">
        <v>7</v>
      </c>
      <c r="D24" s="32">
        <f>SUM(D25+D31)</f>
        <v>553486</v>
      </c>
      <c r="E24" s="24">
        <f>SUM(E25+E31)</f>
        <v>489726</v>
      </c>
      <c r="F24" s="24">
        <f>SUM(F25+F31)</f>
        <v>669084</v>
      </c>
      <c r="G24" s="24">
        <f>SUM(G25+G31)</f>
        <v>668334</v>
      </c>
      <c r="H24" s="24">
        <f>SUM(H25+H31)</f>
        <v>668334</v>
      </c>
    </row>
    <row r="25" spans="1:8" ht="15.75" customHeight="1" x14ac:dyDescent="0.25">
      <c r="A25" s="10">
        <v>3</v>
      </c>
      <c r="B25" s="10"/>
      <c r="C25" s="10" t="s">
        <v>39</v>
      </c>
      <c r="D25" s="274">
        <f>SUM(D26:D30)</f>
        <v>519410</v>
      </c>
      <c r="E25" s="279">
        <f>SUM(E26:E30)</f>
        <v>468379</v>
      </c>
      <c r="F25" s="8">
        <f>SUM(F26:F30)</f>
        <v>645214</v>
      </c>
      <c r="G25" s="8">
        <f>SUM(G26:G30)</f>
        <v>644464</v>
      </c>
      <c r="H25" s="8">
        <f>SUM(H26:H30)</f>
        <v>644464</v>
      </c>
    </row>
    <row r="26" spans="1:8" ht="15.75" customHeight="1" x14ac:dyDescent="0.25">
      <c r="A26" s="10"/>
      <c r="B26" s="16">
        <v>31</v>
      </c>
      <c r="C26" s="16" t="s">
        <v>40</v>
      </c>
      <c r="D26" s="7">
        <v>446172</v>
      </c>
      <c r="E26" s="8">
        <v>413273</v>
      </c>
      <c r="F26" s="8">
        <v>573467</v>
      </c>
      <c r="G26" s="8">
        <v>573467</v>
      </c>
      <c r="H26" s="8">
        <v>573467</v>
      </c>
    </row>
    <row r="27" spans="1:8" x14ac:dyDescent="0.25">
      <c r="A27" s="21"/>
      <c r="B27" s="21">
        <v>32</v>
      </c>
      <c r="C27" s="72" t="s">
        <v>41</v>
      </c>
      <c r="D27" s="7">
        <v>65682</v>
      </c>
      <c r="E27" s="8">
        <v>47758</v>
      </c>
      <c r="F27" s="8">
        <v>61836</v>
      </c>
      <c r="G27" s="8">
        <v>61086</v>
      </c>
      <c r="H27" s="8">
        <v>61086</v>
      </c>
    </row>
    <row r="28" spans="1:8" x14ac:dyDescent="0.25">
      <c r="A28" s="21"/>
      <c r="B28" s="21">
        <v>34</v>
      </c>
      <c r="C28" s="71" t="s">
        <v>42</v>
      </c>
      <c r="D28" s="7">
        <v>590</v>
      </c>
      <c r="E28" s="8">
        <v>382</v>
      </c>
      <c r="F28" s="8">
        <v>699</v>
      </c>
      <c r="G28" s="8">
        <v>699</v>
      </c>
      <c r="H28" s="8">
        <v>699</v>
      </c>
    </row>
    <row r="29" spans="1:8" x14ac:dyDescent="0.25">
      <c r="A29" s="21"/>
      <c r="B29" s="21">
        <v>37</v>
      </c>
      <c r="C29" s="71" t="s">
        <v>43</v>
      </c>
      <c r="D29" s="7">
        <v>6756</v>
      </c>
      <c r="E29" s="8">
        <v>6756</v>
      </c>
      <c r="F29" s="8">
        <v>9000</v>
      </c>
      <c r="G29" s="8">
        <v>9000</v>
      </c>
      <c r="H29" s="8">
        <v>9000</v>
      </c>
    </row>
    <row r="30" spans="1:8" x14ac:dyDescent="0.25">
      <c r="A30" s="21"/>
      <c r="B30" s="21">
        <v>38</v>
      </c>
      <c r="C30" s="71" t="s">
        <v>44</v>
      </c>
      <c r="D30" s="7">
        <v>210</v>
      </c>
      <c r="E30" s="8">
        <v>210</v>
      </c>
      <c r="F30" s="8">
        <v>212</v>
      </c>
      <c r="G30" s="8">
        <v>212</v>
      </c>
      <c r="H30" s="8">
        <v>212</v>
      </c>
    </row>
    <row r="31" spans="1:8" ht="25.5" x14ac:dyDescent="0.25">
      <c r="A31" s="18">
        <v>4</v>
      </c>
      <c r="B31" s="19"/>
      <c r="C31" s="12" t="s">
        <v>45</v>
      </c>
      <c r="D31" s="274">
        <f>SUM(D32:D34)</f>
        <v>34076</v>
      </c>
      <c r="E31" s="279">
        <f>SUM(E32:E33)</f>
        <v>21347</v>
      </c>
      <c r="F31" s="8">
        <f>SUM(F32:F33)</f>
        <v>23870</v>
      </c>
      <c r="G31" s="8">
        <f>SUM(G32:G33)</f>
        <v>23870</v>
      </c>
      <c r="H31" s="8">
        <f>SUM(H32:H33)</f>
        <v>23870</v>
      </c>
    </row>
    <row r="32" spans="1:8" ht="25.5" x14ac:dyDescent="0.25">
      <c r="A32" s="16"/>
      <c r="B32" s="16">
        <v>42</v>
      </c>
      <c r="C32" s="20" t="s">
        <v>46</v>
      </c>
      <c r="D32" s="7">
        <v>5014</v>
      </c>
      <c r="E32" s="8">
        <v>14847</v>
      </c>
      <c r="F32" s="8">
        <v>7070</v>
      </c>
      <c r="G32" s="8">
        <v>7070</v>
      </c>
      <c r="H32" s="9">
        <v>7070</v>
      </c>
    </row>
    <row r="33" spans="1:8" x14ac:dyDescent="0.25">
      <c r="A33" s="28"/>
      <c r="B33" s="21">
        <v>45</v>
      </c>
      <c r="C33" s="28" t="s">
        <v>47</v>
      </c>
      <c r="D33" s="28">
        <v>29062</v>
      </c>
      <c r="E33" s="37">
        <v>6500</v>
      </c>
      <c r="F33" s="29">
        <v>16800</v>
      </c>
      <c r="G33" s="29">
        <v>16800</v>
      </c>
      <c r="H33" s="29">
        <v>16800</v>
      </c>
    </row>
  </sheetData>
  <mergeCells count="5">
    <mergeCell ref="A1:H1"/>
    <mergeCell ref="A3:H3"/>
    <mergeCell ref="A5:H5"/>
    <mergeCell ref="A7:H7"/>
    <mergeCell ref="A21:H21"/>
  </mergeCells>
  <pageMargins left="0.7" right="0.7" top="0.75" bottom="0.75" header="0.3" footer="0.3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opLeftCell="A7" workbookViewId="0">
      <selection activeCell="F38" sqref="F38"/>
    </sheetView>
  </sheetViews>
  <sheetFormatPr defaultColWidth="9" defaultRowHeight="15" x14ac:dyDescent="0.25"/>
  <cols>
    <col min="1" max="1" width="29.5703125" customWidth="1"/>
    <col min="2" max="6" width="25.28515625" customWidth="1"/>
  </cols>
  <sheetData>
    <row r="1" spans="1:6" ht="42" customHeight="1" x14ac:dyDescent="0.25">
      <c r="A1" s="304" t="s">
        <v>87</v>
      </c>
      <c r="B1" s="304"/>
      <c r="C1" s="304"/>
      <c r="D1" s="304"/>
      <c r="E1" s="304"/>
      <c r="F1" s="304"/>
    </row>
    <row r="2" spans="1:6" ht="18" customHeight="1" x14ac:dyDescent="0.25">
      <c r="A2" s="2"/>
      <c r="B2" s="2"/>
      <c r="C2" s="2"/>
      <c r="D2" s="2"/>
      <c r="E2" s="2"/>
      <c r="F2" s="2"/>
    </row>
    <row r="3" spans="1:6" ht="15.75" customHeight="1" x14ac:dyDescent="0.25">
      <c r="A3" s="304" t="s">
        <v>0</v>
      </c>
      <c r="B3" s="304"/>
      <c r="C3" s="304"/>
      <c r="D3" s="304"/>
      <c r="E3" s="304"/>
      <c r="F3" s="304"/>
    </row>
    <row r="4" spans="1:6" ht="18" x14ac:dyDescent="0.25">
      <c r="B4" s="2"/>
      <c r="C4" s="2"/>
      <c r="D4" s="2"/>
      <c r="E4" s="3"/>
      <c r="F4" s="3"/>
    </row>
    <row r="5" spans="1:6" ht="18" customHeight="1" x14ac:dyDescent="0.25">
      <c r="A5" s="304" t="s">
        <v>23</v>
      </c>
      <c r="B5" s="304"/>
      <c r="C5" s="304"/>
      <c r="D5" s="304"/>
      <c r="E5" s="304"/>
      <c r="F5" s="304"/>
    </row>
    <row r="6" spans="1:6" ht="18" x14ac:dyDescent="0.25">
      <c r="A6" s="2"/>
      <c r="B6" s="2"/>
      <c r="C6" s="2"/>
      <c r="D6" s="2"/>
      <c r="E6" s="3"/>
      <c r="F6" s="3"/>
    </row>
    <row r="7" spans="1:6" ht="15.75" customHeight="1" x14ac:dyDescent="0.25">
      <c r="A7" s="304" t="s">
        <v>48</v>
      </c>
      <c r="B7" s="304"/>
      <c r="C7" s="304"/>
      <c r="D7" s="304"/>
      <c r="E7" s="304"/>
      <c r="F7" s="304"/>
    </row>
    <row r="8" spans="1:6" ht="18" x14ac:dyDescent="0.25">
      <c r="A8" s="2"/>
      <c r="B8" s="2"/>
      <c r="C8" s="2"/>
      <c r="D8" s="2"/>
      <c r="E8" s="3"/>
      <c r="F8" s="3"/>
    </row>
    <row r="9" spans="1:6" ht="25.5" x14ac:dyDescent="0.25">
      <c r="A9" s="6" t="s">
        <v>49</v>
      </c>
      <c r="B9" s="5" t="s">
        <v>92</v>
      </c>
      <c r="C9" s="6" t="s">
        <v>89</v>
      </c>
      <c r="D9" s="6" t="s">
        <v>221</v>
      </c>
      <c r="E9" s="6" t="s">
        <v>28</v>
      </c>
      <c r="F9" s="6" t="s">
        <v>93</v>
      </c>
    </row>
    <row r="10" spans="1:6" x14ac:dyDescent="0.25">
      <c r="A10" s="23" t="s">
        <v>4</v>
      </c>
      <c r="B10" s="32">
        <f>SUM(B11+B13+B15+B19+B23)</f>
        <v>305247</v>
      </c>
      <c r="C10" s="24">
        <f>SUM(C11+C13+C15+C19+C22+C23)</f>
        <v>489726</v>
      </c>
      <c r="D10" s="24">
        <f>SUM(D11+D13+D15+D19+D22)</f>
        <v>669084</v>
      </c>
      <c r="E10" s="24">
        <f>SUM(E11+E13+E15+E19+E22)</f>
        <v>668334</v>
      </c>
      <c r="F10" s="24">
        <f>SUM(F11+F13+F15+F19+F22)</f>
        <v>668334</v>
      </c>
    </row>
    <row r="11" spans="1:6" x14ac:dyDescent="0.25">
      <c r="A11" s="12" t="s">
        <v>50</v>
      </c>
      <c r="B11" s="24">
        <v>16855</v>
      </c>
      <c r="C11" s="24">
        <v>14813</v>
      </c>
      <c r="D11" s="24">
        <f>SUM(D12)</f>
        <v>33835</v>
      </c>
      <c r="E11" s="24">
        <f>SUM(E12)</f>
        <v>33085</v>
      </c>
      <c r="F11" s="24">
        <f>SUM(F12)</f>
        <v>33085</v>
      </c>
    </row>
    <row r="12" spans="1:6" x14ac:dyDescent="0.25">
      <c r="A12" s="71" t="s">
        <v>51</v>
      </c>
      <c r="B12" s="8">
        <v>16855</v>
      </c>
      <c r="C12" s="8">
        <v>14813</v>
      </c>
      <c r="D12" s="8">
        <v>33835</v>
      </c>
      <c r="E12" s="8">
        <v>33085</v>
      </c>
      <c r="F12" s="8">
        <v>33085</v>
      </c>
    </row>
    <row r="13" spans="1:6" x14ac:dyDescent="0.25">
      <c r="A13" s="73" t="s">
        <v>52</v>
      </c>
      <c r="B13" s="25">
        <v>0</v>
      </c>
      <c r="C13" s="25">
        <v>0</v>
      </c>
      <c r="D13" s="8">
        <v>0</v>
      </c>
      <c r="E13" s="8">
        <v>0</v>
      </c>
      <c r="F13" s="8">
        <v>0</v>
      </c>
    </row>
    <row r="14" spans="1:6" x14ac:dyDescent="0.25">
      <c r="A14" s="74" t="s">
        <v>53</v>
      </c>
      <c r="B14" s="7">
        <v>0</v>
      </c>
      <c r="C14" s="8">
        <v>0</v>
      </c>
      <c r="D14" s="8">
        <v>0</v>
      </c>
      <c r="E14" s="8">
        <v>0</v>
      </c>
      <c r="F14" s="8">
        <v>0</v>
      </c>
    </row>
    <row r="15" spans="1:6" ht="17.25" customHeight="1" x14ac:dyDescent="0.25">
      <c r="A15" s="10" t="s">
        <v>54</v>
      </c>
      <c r="B15" s="26">
        <v>60310</v>
      </c>
      <c r="C15" s="25">
        <v>43010</v>
      </c>
      <c r="D15" s="8">
        <v>45220</v>
      </c>
      <c r="E15" s="8">
        <v>45220</v>
      </c>
      <c r="F15" s="8">
        <v>45220</v>
      </c>
    </row>
    <row r="16" spans="1:6" ht="24.75" customHeight="1" x14ac:dyDescent="0.25">
      <c r="A16" s="75" t="s">
        <v>55</v>
      </c>
      <c r="B16" s="7">
        <v>0</v>
      </c>
      <c r="C16" s="8">
        <v>0</v>
      </c>
      <c r="D16" s="8">
        <v>0</v>
      </c>
      <c r="E16" s="8">
        <v>0</v>
      </c>
      <c r="F16" s="8">
        <v>0</v>
      </c>
    </row>
    <row r="17" spans="1:6" ht="24.75" customHeight="1" x14ac:dyDescent="0.25">
      <c r="A17" s="76" t="s">
        <v>56</v>
      </c>
      <c r="B17" s="25">
        <v>60310</v>
      </c>
      <c r="C17" s="25">
        <v>43010</v>
      </c>
      <c r="D17" s="25">
        <v>45220</v>
      </c>
      <c r="E17" s="25">
        <v>45220</v>
      </c>
      <c r="F17" s="25">
        <v>45220</v>
      </c>
    </row>
    <row r="18" spans="1:6" ht="0.75" customHeight="1" x14ac:dyDescent="0.25">
      <c r="A18" s="11"/>
      <c r="B18" s="7"/>
      <c r="C18" s="8"/>
      <c r="D18" s="8"/>
      <c r="E18" s="8"/>
      <c r="F18" s="8"/>
    </row>
    <row r="19" spans="1:6" x14ac:dyDescent="0.25">
      <c r="A19" s="23" t="s">
        <v>57</v>
      </c>
      <c r="B19" s="25">
        <f>SUM(B20:B21)</f>
        <v>228082</v>
      </c>
      <c r="C19" s="25">
        <f>SUM(C20:C21)</f>
        <v>431833</v>
      </c>
      <c r="D19" s="25">
        <f>SUM(D20:D21)</f>
        <v>589959</v>
      </c>
      <c r="E19" s="25">
        <v>589959</v>
      </c>
      <c r="F19" s="27">
        <v>589959</v>
      </c>
    </row>
    <row r="20" spans="1:6" x14ac:dyDescent="0.25">
      <c r="A20" s="71" t="s">
        <v>58</v>
      </c>
      <c r="B20" s="8">
        <v>9090</v>
      </c>
      <c r="C20" s="8">
        <v>8666</v>
      </c>
      <c r="D20" s="8">
        <v>11731</v>
      </c>
      <c r="E20" s="8">
        <v>11731</v>
      </c>
      <c r="F20" s="9">
        <v>11731</v>
      </c>
    </row>
    <row r="21" spans="1:6" x14ac:dyDescent="0.25">
      <c r="A21" s="28" t="s">
        <v>59</v>
      </c>
      <c r="B21" s="29">
        <v>218992</v>
      </c>
      <c r="C21" s="29">
        <v>423167</v>
      </c>
      <c r="D21" s="29">
        <v>578228</v>
      </c>
      <c r="E21" s="29">
        <v>578228</v>
      </c>
      <c r="F21" s="29">
        <v>578228</v>
      </c>
    </row>
    <row r="22" spans="1:6" x14ac:dyDescent="0.25">
      <c r="A22" s="28" t="s">
        <v>224</v>
      </c>
      <c r="B22" s="29">
        <v>0</v>
      </c>
      <c r="C22" s="29">
        <v>70</v>
      </c>
      <c r="D22" s="29">
        <v>70</v>
      </c>
      <c r="E22" s="29">
        <v>70</v>
      </c>
      <c r="F22" s="29">
        <v>70</v>
      </c>
    </row>
    <row r="23" spans="1:6" ht="17.25" customHeight="1" x14ac:dyDescent="0.25">
      <c r="A23" s="30" t="s">
        <v>60</v>
      </c>
      <c r="B23" s="30">
        <v>0</v>
      </c>
      <c r="C23" s="30">
        <v>0</v>
      </c>
      <c r="D23" s="31">
        <v>0</v>
      </c>
      <c r="E23" s="31">
        <v>0</v>
      </c>
      <c r="F23" s="31">
        <v>0</v>
      </c>
    </row>
    <row r="24" spans="1:6" ht="37.5" customHeight="1" x14ac:dyDescent="0.25">
      <c r="A24" s="304" t="s">
        <v>61</v>
      </c>
      <c r="B24" s="304"/>
      <c r="C24" s="304"/>
      <c r="D24" s="304"/>
      <c r="E24" s="304"/>
      <c r="F24" s="304"/>
    </row>
    <row r="25" spans="1:6" ht="43.5" customHeight="1" x14ac:dyDescent="0.25">
      <c r="A25" s="2"/>
      <c r="B25" s="2"/>
      <c r="C25" s="2"/>
      <c r="D25" s="2"/>
      <c r="E25" s="3"/>
      <c r="F25" s="3"/>
    </row>
    <row r="26" spans="1:6" ht="25.5" x14ac:dyDescent="0.25">
      <c r="A26" s="6" t="s">
        <v>49</v>
      </c>
      <c r="B26" s="5" t="s">
        <v>92</v>
      </c>
      <c r="C26" s="6" t="s">
        <v>89</v>
      </c>
      <c r="D26" s="6" t="s">
        <v>221</v>
      </c>
      <c r="E26" s="6" t="s">
        <v>28</v>
      </c>
      <c r="F26" s="6" t="s">
        <v>93</v>
      </c>
    </row>
    <row r="27" spans="1:6" x14ac:dyDescent="0.25">
      <c r="A27" s="23" t="s">
        <v>7</v>
      </c>
      <c r="B27" s="32">
        <f>SUM(B28+B31+B33+B36+B39)</f>
        <v>305247</v>
      </c>
      <c r="C27" s="24">
        <f>SUM(C28+C31+C33+C36+C40)</f>
        <v>489726</v>
      </c>
      <c r="D27" s="24">
        <f>SUM(D28+D31+D33+D36+D39+D40)</f>
        <v>669084</v>
      </c>
      <c r="E27" s="24">
        <f>SUM(E28+E31+E33+E36+E39+E40)</f>
        <v>668334</v>
      </c>
      <c r="F27" s="24">
        <f>SUM(F28+F31+F33+F36+F39+F40)</f>
        <v>668334</v>
      </c>
    </row>
    <row r="28" spans="1:6" ht="15.75" customHeight="1" x14ac:dyDescent="0.25">
      <c r="A28" s="12" t="s">
        <v>50</v>
      </c>
      <c r="B28" s="26">
        <v>16855</v>
      </c>
      <c r="C28" s="25">
        <v>14813</v>
      </c>
      <c r="D28" s="25">
        <f>SUM(D29)</f>
        <v>33835</v>
      </c>
      <c r="E28" s="25">
        <f>SUM(E29)</f>
        <v>33085</v>
      </c>
      <c r="F28" s="25">
        <f>SUM(F29)</f>
        <v>33085</v>
      </c>
    </row>
    <row r="29" spans="1:6" ht="13.5" customHeight="1" x14ac:dyDescent="0.25">
      <c r="A29" s="71" t="s">
        <v>51</v>
      </c>
      <c r="B29" s="7">
        <v>16855</v>
      </c>
      <c r="C29" s="8">
        <v>14813</v>
      </c>
      <c r="D29" s="8">
        <v>33835</v>
      </c>
      <c r="E29" s="8">
        <v>33085</v>
      </c>
      <c r="F29" s="8">
        <v>33085</v>
      </c>
    </row>
    <row r="30" spans="1:6" hidden="1" x14ac:dyDescent="0.25">
      <c r="A30" s="18"/>
      <c r="B30" s="7"/>
      <c r="C30" s="8"/>
      <c r="D30" s="8"/>
      <c r="E30" s="8"/>
      <c r="F30" s="8"/>
    </row>
    <row r="31" spans="1:6" x14ac:dyDescent="0.25">
      <c r="A31" s="12" t="s">
        <v>52</v>
      </c>
      <c r="B31" s="26">
        <v>0</v>
      </c>
      <c r="C31" s="25">
        <v>0</v>
      </c>
      <c r="D31" s="8">
        <v>0</v>
      </c>
      <c r="E31" s="8">
        <v>0</v>
      </c>
      <c r="F31" s="8">
        <v>0</v>
      </c>
    </row>
    <row r="32" spans="1:6" x14ac:dyDescent="0.25">
      <c r="A32" s="77" t="s">
        <v>62</v>
      </c>
      <c r="B32" s="33">
        <v>0</v>
      </c>
      <c r="C32" s="34">
        <v>0</v>
      </c>
      <c r="D32" s="34">
        <v>0</v>
      </c>
      <c r="E32" s="34">
        <v>0</v>
      </c>
      <c r="F32" s="35">
        <v>0</v>
      </c>
    </row>
    <row r="33" spans="1:6" x14ac:dyDescent="0.25">
      <c r="A33" s="30" t="s">
        <v>54</v>
      </c>
      <c r="B33" s="31">
        <f>SUM(B35)</f>
        <v>60310</v>
      </c>
      <c r="C33" s="25">
        <f>SUM(C34:C35)</f>
        <v>43010</v>
      </c>
      <c r="D33" s="31">
        <f>SUM(D35)</f>
        <v>45220</v>
      </c>
      <c r="E33" s="31">
        <f>SUM(E35)</f>
        <v>45220</v>
      </c>
      <c r="F33" s="31">
        <f>SUM(F35)</f>
        <v>45220</v>
      </c>
    </row>
    <row r="34" spans="1:6" x14ac:dyDescent="0.25">
      <c r="A34" s="28" t="s">
        <v>63</v>
      </c>
      <c r="B34" s="28">
        <v>0</v>
      </c>
      <c r="C34" s="8">
        <v>0</v>
      </c>
      <c r="D34" s="28">
        <v>0</v>
      </c>
      <c r="E34" s="28">
        <v>0</v>
      </c>
      <c r="F34" s="28">
        <v>0</v>
      </c>
    </row>
    <row r="35" spans="1:6" x14ac:dyDescent="0.25">
      <c r="A35" s="30" t="s">
        <v>56</v>
      </c>
      <c r="B35" s="31">
        <v>60310</v>
      </c>
      <c r="C35" s="31">
        <v>43010</v>
      </c>
      <c r="D35" s="36">
        <v>45220</v>
      </c>
      <c r="E35" s="36">
        <v>45220</v>
      </c>
      <c r="F35" s="36">
        <v>45220</v>
      </c>
    </row>
    <row r="36" spans="1:6" x14ac:dyDescent="0.25">
      <c r="A36" s="30" t="s">
        <v>64</v>
      </c>
      <c r="B36" s="31">
        <f>SUM(B37:B38)</f>
        <v>228082</v>
      </c>
      <c r="C36" s="31">
        <f>SUM(C37:C38)</f>
        <v>431833</v>
      </c>
      <c r="D36" s="31">
        <f>SUM(D37+D38)</f>
        <v>589959</v>
      </c>
      <c r="E36" s="31">
        <v>589959</v>
      </c>
      <c r="F36" s="31">
        <v>589959</v>
      </c>
    </row>
    <row r="37" spans="1:6" x14ac:dyDescent="0.25">
      <c r="A37" s="28" t="s">
        <v>58</v>
      </c>
      <c r="B37" s="29">
        <v>9090</v>
      </c>
      <c r="C37" s="29">
        <v>8666</v>
      </c>
      <c r="D37" s="29">
        <v>11731</v>
      </c>
      <c r="E37" s="29">
        <v>11731</v>
      </c>
      <c r="F37" s="29">
        <v>11731</v>
      </c>
    </row>
    <row r="38" spans="1:6" x14ac:dyDescent="0.25">
      <c r="A38" s="28" t="s">
        <v>65</v>
      </c>
      <c r="B38" s="29">
        <v>218992</v>
      </c>
      <c r="C38" s="29">
        <v>423167</v>
      </c>
      <c r="D38" s="29">
        <v>578228</v>
      </c>
      <c r="E38" s="29">
        <v>578228</v>
      </c>
      <c r="F38" s="29">
        <v>578228</v>
      </c>
    </row>
    <row r="39" spans="1:6" x14ac:dyDescent="0.25">
      <c r="A39" s="30" t="s">
        <v>60</v>
      </c>
      <c r="B39" s="30">
        <v>0</v>
      </c>
      <c r="C39" s="30">
        <v>0</v>
      </c>
      <c r="D39" s="31">
        <v>0</v>
      </c>
      <c r="E39" s="31">
        <v>0</v>
      </c>
      <c r="F39" s="31">
        <v>0</v>
      </c>
    </row>
    <row r="40" spans="1:6" x14ac:dyDescent="0.25">
      <c r="A40" s="28" t="s">
        <v>225</v>
      </c>
      <c r="B40" s="28">
        <v>0</v>
      </c>
      <c r="C40" s="28">
        <v>70</v>
      </c>
      <c r="D40" s="28">
        <v>70</v>
      </c>
      <c r="E40" s="28">
        <v>70</v>
      </c>
      <c r="F40" s="28">
        <v>70</v>
      </c>
    </row>
  </sheetData>
  <mergeCells count="5">
    <mergeCell ref="A1:F1"/>
    <mergeCell ref="A3:F3"/>
    <mergeCell ref="A5:F5"/>
    <mergeCell ref="A7:F7"/>
    <mergeCell ref="A24:F24"/>
  </mergeCells>
  <pageMargins left="0.7" right="0.7" top="0.75" bottom="0.75" header="0.3" footer="0.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workbookViewId="0">
      <selection activeCell="D10" sqref="D10"/>
    </sheetView>
  </sheetViews>
  <sheetFormatPr defaultColWidth="9"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304" t="s">
        <v>87</v>
      </c>
      <c r="B1" s="304"/>
      <c r="C1" s="304"/>
      <c r="D1" s="304"/>
      <c r="E1" s="304"/>
      <c r="F1" s="304"/>
    </row>
    <row r="2" spans="1:6" ht="18" customHeight="1" x14ac:dyDescent="0.25">
      <c r="A2" s="2"/>
      <c r="B2" s="2"/>
      <c r="C2" s="2"/>
      <c r="D2" s="2"/>
      <c r="E2" s="2"/>
      <c r="F2" s="2"/>
    </row>
    <row r="3" spans="1:6" ht="15.75" x14ac:dyDescent="0.25">
      <c r="A3" s="304" t="s">
        <v>0</v>
      </c>
      <c r="B3" s="304"/>
      <c r="C3" s="304"/>
      <c r="D3" s="304"/>
      <c r="E3" s="309"/>
      <c r="F3" s="309"/>
    </row>
    <row r="4" spans="1:6" ht="18" x14ac:dyDescent="0.25">
      <c r="A4" s="2"/>
      <c r="B4" s="2"/>
      <c r="C4" s="2"/>
      <c r="D4" s="2"/>
      <c r="E4" s="3"/>
      <c r="F4" s="3"/>
    </row>
    <row r="5" spans="1:6" ht="18" customHeight="1" x14ac:dyDescent="0.25">
      <c r="A5" s="304" t="s">
        <v>23</v>
      </c>
      <c r="B5" s="305"/>
      <c r="C5" s="305"/>
      <c r="D5" s="305"/>
      <c r="E5" s="305"/>
      <c r="F5" s="305"/>
    </row>
    <row r="6" spans="1:6" ht="18" x14ac:dyDescent="0.25">
      <c r="A6" s="2"/>
      <c r="B6" s="2"/>
      <c r="C6" s="2"/>
      <c r="D6" s="2"/>
      <c r="E6" s="3"/>
      <c r="F6" s="3"/>
    </row>
    <row r="7" spans="1:6" ht="15.75" x14ac:dyDescent="0.25">
      <c r="A7" s="304" t="s">
        <v>66</v>
      </c>
      <c r="B7" s="312"/>
      <c r="C7" s="312"/>
      <c r="D7" s="312"/>
      <c r="E7" s="312"/>
      <c r="F7" s="312"/>
    </row>
    <row r="8" spans="1:6" ht="18" x14ac:dyDescent="0.25">
      <c r="A8" s="2"/>
      <c r="B8" s="2"/>
      <c r="C8" s="2"/>
      <c r="D8" s="2"/>
      <c r="E8" s="3"/>
      <c r="F8" s="3"/>
    </row>
    <row r="9" spans="1:6" ht="25.5" x14ac:dyDescent="0.25">
      <c r="A9" s="6" t="s">
        <v>49</v>
      </c>
      <c r="B9" s="5" t="s">
        <v>92</v>
      </c>
      <c r="C9" s="6" t="s">
        <v>89</v>
      </c>
      <c r="D9" s="6" t="s">
        <v>220</v>
      </c>
      <c r="E9" s="6" t="s">
        <v>28</v>
      </c>
      <c r="F9" s="6" t="s">
        <v>93</v>
      </c>
    </row>
    <row r="10" spans="1:6" ht="15.75" customHeight="1" x14ac:dyDescent="0.25">
      <c r="A10" s="10" t="s">
        <v>67</v>
      </c>
      <c r="B10" s="7"/>
      <c r="C10" s="8"/>
      <c r="D10" s="8"/>
      <c r="E10" s="8"/>
      <c r="F10" s="8"/>
    </row>
    <row r="11" spans="1:6" ht="15.75" customHeight="1" x14ac:dyDescent="0.25">
      <c r="A11" s="10" t="s">
        <v>68</v>
      </c>
      <c r="B11" s="7"/>
      <c r="C11" s="8"/>
      <c r="D11" s="8"/>
      <c r="E11" s="8"/>
      <c r="F11" s="8"/>
    </row>
    <row r="12" spans="1:6" ht="25.5" x14ac:dyDescent="0.25">
      <c r="A12" s="75" t="s">
        <v>69</v>
      </c>
      <c r="B12" s="7"/>
      <c r="C12" s="8"/>
      <c r="D12" s="8"/>
      <c r="E12" s="8"/>
      <c r="F12" s="8"/>
    </row>
    <row r="13" spans="1:6" x14ac:dyDescent="0.25">
      <c r="A13" s="21" t="s">
        <v>70</v>
      </c>
      <c r="B13" s="7"/>
      <c r="C13" s="8"/>
      <c r="D13" s="8"/>
      <c r="E13" s="8"/>
      <c r="F13" s="8"/>
    </row>
    <row r="14" spans="1:6" x14ac:dyDescent="0.25">
      <c r="A14" s="10" t="s">
        <v>71</v>
      </c>
      <c r="B14" s="7"/>
      <c r="C14" s="8"/>
      <c r="D14" s="8"/>
      <c r="E14" s="8"/>
      <c r="F14" s="9"/>
    </row>
    <row r="15" spans="1:6" ht="25.5" x14ac:dyDescent="0.25">
      <c r="A15" s="22" t="s">
        <v>72</v>
      </c>
      <c r="B15" s="7"/>
      <c r="C15" s="8"/>
      <c r="D15" s="8"/>
      <c r="E15" s="8"/>
      <c r="F15" s="9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>
      <selection activeCell="F8" sqref="F8"/>
    </sheetView>
  </sheetViews>
  <sheetFormatPr defaultColWidth="9" defaultRowHeight="15" x14ac:dyDescent="0.25"/>
  <cols>
    <col min="1" max="1" width="7.42578125" customWidth="1"/>
    <col min="2" max="2" width="8.42578125" customWidth="1"/>
    <col min="3" max="8" width="25.28515625" customWidth="1"/>
  </cols>
  <sheetData>
    <row r="1" spans="1:8" ht="42" customHeight="1" x14ac:dyDescent="0.25">
      <c r="A1" s="304" t="s">
        <v>87</v>
      </c>
      <c r="B1" s="304"/>
      <c r="C1" s="304"/>
      <c r="D1" s="304"/>
      <c r="E1" s="304"/>
      <c r="F1" s="304"/>
      <c r="G1" s="304"/>
      <c r="H1" s="304"/>
    </row>
    <row r="2" spans="1:8" ht="18" customHeight="1" x14ac:dyDescent="0.25">
      <c r="A2" s="2"/>
      <c r="B2" s="2"/>
      <c r="C2" s="2"/>
      <c r="D2" s="2"/>
      <c r="E2" s="2"/>
      <c r="F2" s="2"/>
      <c r="G2" s="2"/>
      <c r="H2" s="2"/>
    </row>
    <row r="3" spans="1:8" ht="15.75" customHeight="1" x14ac:dyDescent="0.25">
      <c r="A3" s="304" t="s">
        <v>0</v>
      </c>
      <c r="B3" s="304"/>
      <c r="C3" s="304"/>
      <c r="D3" s="304"/>
      <c r="E3" s="304"/>
      <c r="F3" s="304"/>
      <c r="G3" s="304"/>
      <c r="H3" s="304"/>
    </row>
    <row r="4" spans="1:8" ht="18" x14ac:dyDescent="0.25">
      <c r="A4" s="2"/>
      <c r="B4" s="2"/>
      <c r="C4" s="2"/>
      <c r="D4" s="2"/>
      <c r="E4" s="2"/>
      <c r="F4" s="2"/>
      <c r="G4" s="3"/>
      <c r="H4" s="3"/>
    </row>
    <row r="5" spans="1:8" ht="18" customHeight="1" x14ac:dyDescent="0.25">
      <c r="A5" s="304" t="s">
        <v>73</v>
      </c>
      <c r="B5" s="304"/>
      <c r="C5" s="304"/>
      <c r="D5" s="304"/>
      <c r="E5" s="304"/>
      <c r="F5" s="304"/>
      <c r="G5" s="304"/>
      <c r="H5" s="304"/>
    </row>
    <row r="6" spans="1:8" ht="18" x14ac:dyDescent="0.25">
      <c r="A6" s="2"/>
      <c r="B6" s="2"/>
      <c r="C6" s="2"/>
      <c r="D6" s="2"/>
      <c r="E6" s="2"/>
      <c r="F6" s="2"/>
      <c r="G6" s="3"/>
      <c r="H6" s="3"/>
    </row>
    <row r="7" spans="1:8" ht="25.5" x14ac:dyDescent="0.25">
      <c r="A7" s="6" t="s">
        <v>25</v>
      </c>
      <c r="B7" s="5" t="s">
        <v>26</v>
      </c>
      <c r="C7" s="5" t="s">
        <v>74</v>
      </c>
      <c r="D7" s="5" t="s">
        <v>92</v>
      </c>
      <c r="E7" s="6" t="s">
        <v>89</v>
      </c>
      <c r="F7" s="6" t="s">
        <v>220</v>
      </c>
      <c r="G7" s="6" t="s">
        <v>28</v>
      </c>
      <c r="H7" s="6" t="s">
        <v>93</v>
      </c>
    </row>
    <row r="8" spans="1:8" x14ac:dyDescent="0.25">
      <c r="A8" s="13"/>
      <c r="B8" s="14"/>
      <c r="C8" s="15" t="s">
        <v>75</v>
      </c>
      <c r="D8" s="14"/>
      <c r="E8" s="13"/>
      <c r="F8" s="13"/>
      <c r="G8" s="13"/>
      <c r="H8" s="13"/>
    </row>
    <row r="9" spans="1:8" ht="25.5" x14ac:dyDescent="0.25">
      <c r="A9" s="10">
        <v>8</v>
      </c>
      <c r="B9" s="10"/>
      <c r="C9" s="10" t="s">
        <v>76</v>
      </c>
      <c r="D9" s="7"/>
      <c r="E9" s="8"/>
      <c r="F9" s="8"/>
      <c r="G9" s="8"/>
      <c r="H9" s="8"/>
    </row>
    <row r="10" spans="1:8" x14ac:dyDescent="0.25">
      <c r="A10" s="10"/>
      <c r="B10" s="16">
        <v>84</v>
      </c>
      <c r="C10" s="16" t="s">
        <v>77</v>
      </c>
      <c r="D10" s="7"/>
      <c r="E10" s="8"/>
      <c r="F10" s="8"/>
      <c r="G10" s="8"/>
      <c r="H10" s="8"/>
    </row>
    <row r="11" spans="1:8" x14ac:dyDescent="0.25">
      <c r="A11" s="10"/>
      <c r="B11" s="16"/>
      <c r="C11" s="17"/>
      <c r="D11" s="7"/>
      <c r="E11" s="8"/>
      <c r="F11" s="8"/>
      <c r="G11" s="8"/>
      <c r="H11" s="8"/>
    </row>
    <row r="12" spans="1:8" x14ac:dyDescent="0.25">
      <c r="A12" s="10"/>
      <c r="B12" s="16"/>
      <c r="C12" s="15" t="s">
        <v>78</v>
      </c>
      <c r="D12" s="7"/>
      <c r="E12" s="8"/>
      <c r="F12" s="8"/>
      <c r="G12" s="8"/>
      <c r="H12" s="8"/>
    </row>
    <row r="13" spans="1:8" ht="25.5" x14ac:dyDescent="0.25">
      <c r="A13" s="18">
        <v>5</v>
      </c>
      <c r="B13" s="19"/>
      <c r="C13" s="12" t="s">
        <v>79</v>
      </c>
      <c r="D13" s="7"/>
      <c r="E13" s="8"/>
      <c r="F13" s="8"/>
      <c r="G13" s="8"/>
      <c r="H13" s="8"/>
    </row>
    <row r="14" spans="1:8" ht="25.5" x14ac:dyDescent="0.25">
      <c r="A14" s="16"/>
      <c r="B14" s="16">
        <v>54</v>
      </c>
      <c r="C14" s="20" t="s">
        <v>80</v>
      </c>
      <c r="D14" s="7"/>
      <c r="E14" s="8"/>
      <c r="F14" s="8"/>
      <c r="G14" s="8"/>
      <c r="H14" s="9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workbookViewId="0">
      <selection activeCell="D8" sqref="D8"/>
    </sheetView>
  </sheetViews>
  <sheetFormatPr defaultColWidth="9" defaultRowHeight="15" x14ac:dyDescent="0.25"/>
  <cols>
    <col min="1" max="6" width="25.28515625" customWidth="1"/>
  </cols>
  <sheetData>
    <row r="1" spans="1:6" ht="42" customHeight="1" x14ac:dyDescent="0.25">
      <c r="A1" s="304" t="s">
        <v>87</v>
      </c>
      <c r="B1" s="304"/>
      <c r="C1" s="304"/>
      <c r="D1" s="304"/>
      <c r="E1" s="304"/>
      <c r="F1" s="304"/>
    </row>
    <row r="2" spans="1:6" ht="18" customHeight="1" x14ac:dyDescent="0.25">
      <c r="A2" s="2"/>
      <c r="B2" s="2"/>
      <c r="C2" s="2"/>
      <c r="D2" s="2"/>
      <c r="E2" s="2"/>
      <c r="F2" s="2"/>
    </row>
    <row r="3" spans="1:6" ht="15.75" customHeight="1" x14ac:dyDescent="0.25">
      <c r="A3" s="304" t="s">
        <v>0</v>
      </c>
      <c r="B3" s="304"/>
      <c r="C3" s="304"/>
      <c r="D3" s="304"/>
      <c r="E3" s="304"/>
      <c r="F3" s="304"/>
    </row>
    <row r="4" spans="1:6" ht="18" x14ac:dyDescent="0.25">
      <c r="A4" s="2"/>
      <c r="B4" s="2"/>
      <c r="C4" s="2"/>
      <c r="D4" s="2"/>
      <c r="E4" s="3"/>
      <c r="F4" s="3"/>
    </row>
    <row r="5" spans="1:6" ht="18" customHeight="1" x14ac:dyDescent="0.25">
      <c r="A5" s="304" t="s">
        <v>81</v>
      </c>
      <c r="B5" s="304"/>
      <c r="C5" s="304"/>
      <c r="D5" s="304"/>
      <c r="E5" s="304"/>
      <c r="F5" s="304"/>
    </row>
    <row r="6" spans="1:6" ht="18" x14ac:dyDescent="0.25">
      <c r="A6" s="2"/>
      <c r="B6" s="2"/>
      <c r="C6" s="2"/>
      <c r="D6" s="2"/>
      <c r="E6" s="3"/>
      <c r="F6" s="3"/>
    </row>
    <row r="7" spans="1:6" ht="25.5" x14ac:dyDescent="0.25">
      <c r="A7" s="5" t="s">
        <v>49</v>
      </c>
      <c r="B7" s="5" t="s">
        <v>92</v>
      </c>
      <c r="C7" s="6" t="s">
        <v>89</v>
      </c>
      <c r="D7" s="6" t="s">
        <v>221</v>
      </c>
      <c r="E7" s="6" t="s">
        <v>28</v>
      </c>
      <c r="F7" s="6" t="s">
        <v>93</v>
      </c>
    </row>
    <row r="8" spans="1:6" x14ac:dyDescent="0.25">
      <c r="A8" s="10" t="s">
        <v>75</v>
      </c>
      <c r="B8" s="7"/>
      <c r="C8" s="8"/>
      <c r="D8" s="8"/>
      <c r="E8" s="8"/>
      <c r="F8" s="8"/>
    </row>
    <row r="9" spans="1:6" ht="25.5" x14ac:dyDescent="0.25">
      <c r="A9" s="10" t="s">
        <v>82</v>
      </c>
      <c r="B9" s="7"/>
      <c r="C9" s="8"/>
      <c r="D9" s="8"/>
      <c r="E9" s="8"/>
      <c r="F9" s="8"/>
    </row>
    <row r="10" spans="1:6" ht="25.5" x14ac:dyDescent="0.25">
      <c r="A10" s="75" t="s">
        <v>83</v>
      </c>
      <c r="B10" s="7"/>
      <c r="C10" s="8"/>
      <c r="D10" s="8"/>
      <c r="E10" s="8"/>
      <c r="F10" s="8"/>
    </row>
    <row r="11" spans="1:6" x14ac:dyDescent="0.25">
      <c r="A11" s="11"/>
      <c r="B11" s="7"/>
      <c r="C11" s="8"/>
      <c r="D11" s="8"/>
      <c r="E11" s="8"/>
      <c r="F11" s="8"/>
    </row>
    <row r="12" spans="1:6" x14ac:dyDescent="0.25">
      <c r="A12" s="10" t="s">
        <v>78</v>
      </c>
      <c r="B12" s="7"/>
      <c r="C12" s="8"/>
      <c r="D12" s="8"/>
      <c r="E12" s="8"/>
      <c r="F12" s="8"/>
    </row>
    <row r="13" spans="1:6" x14ac:dyDescent="0.25">
      <c r="A13" s="12" t="s">
        <v>50</v>
      </c>
      <c r="B13" s="7"/>
      <c r="C13" s="8"/>
      <c r="D13" s="8"/>
      <c r="E13" s="8"/>
      <c r="F13" s="8"/>
    </row>
    <row r="14" spans="1:6" x14ac:dyDescent="0.25">
      <c r="A14" s="71" t="s">
        <v>51</v>
      </c>
      <c r="B14" s="7"/>
      <c r="C14" s="8"/>
      <c r="D14" s="8"/>
      <c r="E14" s="8"/>
      <c r="F14" s="9"/>
    </row>
    <row r="15" spans="1:6" x14ac:dyDescent="0.25">
      <c r="A15" s="12" t="s">
        <v>52</v>
      </c>
      <c r="B15" s="7"/>
      <c r="C15" s="8"/>
      <c r="D15" s="8"/>
      <c r="E15" s="8"/>
      <c r="F15" s="9"/>
    </row>
    <row r="16" spans="1:6" x14ac:dyDescent="0.25">
      <c r="A16" s="71" t="s">
        <v>62</v>
      </c>
      <c r="B16" s="7"/>
      <c r="C16" s="8"/>
      <c r="D16" s="8"/>
      <c r="E16" s="8"/>
      <c r="F16" s="9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4"/>
  <sheetViews>
    <sheetView tabSelected="1" workbookViewId="0">
      <selection activeCell="J173" sqref="J173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29.85546875" customWidth="1"/>
    <col min="5" max="5" width="25.28515625" hidden="1" customWidth="1"/>
    <col min="6" max="8" width="25.28515625" customWidth="1"/>
    <col min="9" max="10" width="17.7109375" customWidth="1"/>
    <col min="16" max="16" width="8.42578125" customWidth="1"/>
  </cols>
  <sheetData>
    <row r="1" spans="1:11" ht="42" customHeight="1" x14ac:dyDescent="0.25">
      <c r="A1" s="316"/>
      <c r="B1" s="316"/>
      <c r="C1" s="316"/>
      <c r="D1" s="316"/>
      <c r="E1" s="316"/>
      <c r="F1" s="316"/>
      <c r="G1" s="316"/>
      <c r="H1" s="316"/>
      <c r="I1" s="316"/>
      <c r="J1" s="316"/>
      <c r="K1" s="316"/>
    </row>
    <row r="2" spans="1:11" ht="18" x14ac:dyDescent="0.25">
      <c r="A2" s="78"/>
      <c r="B2" s="78"/>
      <c r="C2" s="78"/>
      <c r="D2" s="78"/>
      <c r="E2" s="78"/>
      <c r="F2" s="78"/>
      <c r="G2" s="78"/>
      <c r="H2" s="79"/>
      <c r="I2" s="79"/>
      <c r="J2" s="79"/>
    </row>
    <row r="3" spans="1:11" ht="18" x14ac:dyDescent="0.25">
      <c r="A3" s="78"/>
      <c r="B3" s="78"/>
      <c r="C3" s="78"/>
      <c r="D3" s="78"/>
      <c r="E3" s="78"/>
      <c r="F3" s="80" t="s">
        <v>94</v>
      </c>
      <c r="G3" s="78"/>
      <c r="H3" s="79"/>
      <c r="I3" s="79"/>
      <c r="J3" s="79"/>
    </row>
    <row r="4" spans="1:11" ht="18" x14ac:dyDescent="0.25">
      <c r="A4" s="78"/>
      <c r="B4" s="78"/>
      <c r="C4" s="78"/>
      <c r="D4" s="78"/>
      <c r="E4" s="78"/>
      <c r="F4" s="80"/>
      <c r="G4" s="78"/>
      <c r="H4" s="79"/>
      <c r="I4" s="79"/>
      <c r="J4" s="79"/>
    </row>
    <row r="5" spans="1:11" ht="18" customHeight="1" x14ac:dyDescent="0.25">
      <c r="A5" s="316" t="s">
        <v>95</v>
      </c>
      <c r="B5" s="316"/>
      <c r="C5" s="316"/>
      <c r="D5" s="316"/>
      <c r="E5" s="316"/>
      <c r="F5" s="316"/>
      <c r="G5" s="316"/>
      <c r="H5" s="316"/>
      <c r="I5" s="316"/>
      <c r="J5" s="80"/>
    </row>
    <row r="6" spans="1:11" ht="18" x14ac:dyDescent="0.25">
      <c r="A6" s="78"/>
      <c r="B6" s="78"/>
      <c r="C6" s="78"/>
      <c r="D6" s="78"/>
      <c r="E6" s="78"/>
      <c r="F6" s="78"/>
      <c r="G6" s="78"/>
      <c r="H6" s="79"/>
      <c r="I6" s="79"/>
      <c r="J6" s="79"/>
    </row>
    <row r="7" spans="1:11" ht="25.5" x14ac:dyDescent="0.25">
      <c r="A7" s="317" t="s">
        <v>84</v>
      </c>
      <c r="B7" s="318"/>
      <c r="C7" s="319"/>
      <c r="D7" s="81" t="s">
        <v>85</v>
      </c>
      <c r="E7" s="81" t="s">
        <v>96</v>
      </c>
      <c r="F7" s="81" t="s">
        <v>215</v>
      </c>
      <c r="G7" s="81" t="s">
        <v>216</v>
      </c>
      <c r="H7" s="81" t="s">
        <v>217</v>
      </c>
      <c r="I7" s="81" t="s">
        <v>218</v>
      </c>
      <c r="J7" s="81" t="s">
        <v>219</v>
      </c>
    </row>
    <row r="8" spans="1:11" s="87" customFormat="1" x14ac:dyDescent="0.25">
      <c r="A8" s="82"/>
      <c r="B8" s="83"/>
      <c r="C8" s="84"/>
      <c r="D8" s="85">
        <v>1</v>
      </c>
      <c r="E8" s="86">
        <v>2</v>
      </c>
      <c r="F8" s="86">
        <v>3</v>
      </c>
      <c r="G8" s="86">
        <v>4</v>
      </c>
      <c r="H8" s="86">
        <v>5</v>
      </c>
      <c r="I8" s="86">
        <v>6</v>
      </c>
      <c r="J8" s="86">
        <v>7</v>
      </c>
    </row>
    <row r="9" spans="1:11" s="87" customFormat="1" ht="43.9" customHeight="1" x14ac:dyDescent="0.25">
      <c r="A9" s="88"/>
      <c r="B9" s="89" t="s">
        <v>97</v>
      </c>
      <c r="C9" s="90"/>
      <c r="D9" s="91" t="s">
        <v>223</v>
      </c>
      <c r="E9" s="92">
        <f>SUM(E10+E36+E172)</f>
        <v>2016</v>
      </c>
      <c r="F9" s="93">
        <f>SUM(F10+F36+F172)</f>
        <v>531330</v>
      </c>
      <c r="G9" s="93">
        <f t="shared" ref="G9" si="0">SUM(G10+G36+G172)</f>
        <v>484916</v>
      </c>
      <c r="H9" s="94">
        <f>SUM(H10+H36+H172)</f>
        <v>669084</v>
      </c>
      <c r="I9" s="94">
        <f>SUM(I10+I36+I172)</f>
        <v>668334</v>
      </c>
      <c r="J9" s="94">
        <f>SUM(J10+J36+J172)</f>
        <v>668334</v>
      </c>
    </row>
    <row r="10" spans="1:11" ht="26.45" customHeight="1" x14ac:dyDescent="0.25">
      <c r="A10" s="320" t="s">
        <v>98</v>
      </c>
      <c r="B10" s="321"/>
      <c r="C10" s="322"/>
      <c r="D10" s="95" t="s">
        <v>99</v>
      </c>
      <c r="E10" s="96">
        <f>SUM(E11)</f>
        <v>0</v>
      </c>
      <c r="F10" s="96">
        <f>SUM(F11)</f>
        <v>13204</v>
      </c>
      <c r="G10" s="96">
        <f t="shared" ref="G10:J10" si="1">SUM(G11)</f>
        <v>16223</v>
      </c>
      <c r="H10" s="97">
        <f>SUM(H11)</f>
        <v>25742</v>
      </c>
      <c r="I10" s="97">
        <f t="shared" si="1"/>
        <v>25742</v>
      </c>
      <c r="J10" s="97">
        <f t="shared" si="1"/>
        <v>25742</v>
      </c>
    </row>
    <row r="11" spans="1:11" ht="26.45" customHeight="1" x14ac:dyDescent="0.25">
      <c r="A11" s="323" t="s">
        <v>100</v>
      </c>
      <c r="B11" s="324"/>
      <c r="C11" s="325"/>
      <c r="D11" s="98" t="s">
        <v>101</v>
      </c>
      <c r="E11" s="99">
        <f>SUM(E12+E24)</f>
        <v>0</v>
      </c>
      <c r="F11" s="99">
        <f>SUM(F12+F24)</f>
        <v>13204</v>
      </c>
      <c r="G11" s="99">
        <f>SUM(G12+G24)</f>
        <v>16223</v>
      </c>
      <c r="H11" s="100">
        <f>SUM(H12+H24)</f>
        <v>25742</v>
      </c>
      <c r="I11" s="100">
        <f t="shared" ref="I11:J11" si="2">SUM(I12+I24)</f>
        <v>25742</v>
      </c>
      <c r="J11" s="100">
        <f t="shared" si="2"/>
        <v>25742</v>
      </c>
    </row>
    <row r="12" spans="1:11" ht="14.45" customHeight="1" x14ac:dyDescent="0.25">
      <c r="A12" s="326" t="s">
        <v>102</v>
      </c>
      <c r="B12" s="327"/>
      <c r="C12" s="328"/>
      <c r="D12" s="101" t="s">
        <v>103</v>
      </c>
      <c r="E12" s="102">
        <f>SUM(E13)</f>
        <v>0</v>
      </c>
      <c r="F12" s="102">
        <f t="shared" ref="F12:J12" si="3">SUM(F13)</f>
        <v>4573</v>
      </c>
      <c r="G12" s="102">
        <f t="shared" si="3"/>
        <v>7557</v>
      </c>
      <c r="H12" s="103">
        <f>SUM(H14+H21)</f>
        <v>14011</v>
      </c>
      <c r="I12" s="103">
        <f>SUM(I13)</f>
        <v>14011</v>
      </c>
      <c r="J12" s="103">
        <f t="shared" si="3"/>
        <v>14011</v>
      </c>
    </row>
    <row r="13" spans="1:11" x14ac:dyDescent="0.25">
      <c r="A13" s="329">
        <v>3</v>
      </c>
      <c r="B13" s="330"/>
      <c r="C13" s="331"/>
      <c r="D13" s="104" t="s">
        <v>39</v>
      </c>
      <c r="E13" s="105">
        <f>SUM(E14+E21)</f>
        <v>0</v>
      </c>
      <c r="F13" s="105">
        <f t="shared" ref="F13" si="4">SUM(F14+F21)</f>
        <v>4573</v>
      </c>
      <c r="G13" s="105">
        <f>SUM(G14+G21)</f>
        <v>7557</v>
      </c>
      <c r="H13" s="106">
        <f>SUM(H14+H21)</f>
        <v>14011</v>
      </c>
      <c r="I13" s="106">
        <f>SUM(I14+I21)</f>
        <v>14011</v>
      </c>
      <c r="J13" s="106">
        <f>SUM(J14+J21)</f>
        <v>14011</v>
      </c>
    </row>
    <row r="14" spans="1:11" x14ac:dyDescent="0.25">
      <c r="A14" s="332">
        <v>31</v>
      </c>
      <c r="B14" s="333"/>
      <c r="C14" s="334"/>
      <c r="D14" s="107" t="s">
        <v>40</v>
      </c>
      <c r="E14" s="108">
        <f>SUM(E15+E17+E19)</f>
        <v>0</v>
      </c>
      <c r="F14" s="108">
        <f>SUM(F15+F17+F19)</f>
        <v>4498</v>
      </c>
      <c r="G14" s="108">
        <f>SUM(G15+G17+G19)</f>
        <v>7333</v>
      </c>
      <c r="H14" s="109">
        <f t="shared" ref="H14" si="5">SUM(H15+H17+H19)</f>
        <v>13317</v>
      </c>
      <c r="I14" s="109">
        <f t="shared" ref="I14:J14" si="6">SUM(I15+I17+I19)</f>
        <v>13317</v>
      </c>
      <c r="J14" s="109">
        <f t="shared" si="6"/>
        <v>13317</v>
      </c>
    </row>
    <row r="15" spans="1:11" x14ac:dyDescent="0.25">
      <c r="A15" s="110">
        <v>311</v>
      </c>
      <c r="B15" s="111"/>
      <c r="C15" s="112"/>
      <c r="D15" s="112" t="s">
        <v>104</v>
      </c>
      <c r="E15" s="113">
        <f>SUM(E16)</f>
        <v>0</v>
      </c>
      <c r="F15" s="113">
        <v>3359</v>
      </c>
      <c r="G15" s="113">
        <v>5692</v>
      </c>
      <c r="H15" s="114">
        <v>10777</v>
      </c>
      <c r="I15" s="114">
        <v>10777</v>
      </c>
      <c r="J15" s="114">
        <v>10777</v>
      </c>
    </row>
    <row r="16" spans="1:11" x14ac:dyDescent="0.25">
      <c r="A16" s="115">
        <v>3111</v>
      </c>
      <c r="B16" s="116"/>
      <c r="C16" s="117"/>
      <c r="D16" s="117" t="s">
        <v>105</v>
      </c>
      <c r="E16" s="118"/>
      <c r="F16" s="118">
        <v>3359</v>
      </c>
      <c r="G16" s="118"/>
      <c r="H16" s="119"/>
      <c r="I16" s="119"/>
      <c r="J16" s="119"/>
    </row>
    <row r="17" spans="1:10" x14ac:dyDescent="0.25">
      <c r="A17" s="110">
        <v>312</v>
      </c>
      <c r="B17" s="111"/>
      <c r="C17" s="112"/>
      <c r="D17" s="112" t="s">
        <v>106</v>
      </c>
      <c r="E17" s="113">
        <f>SUM(E18)</f>
        <v>0</v>
      </c>
      <c r="F17" s="113">
        <v>585</v>
      </c>
      <c r="G17" s="113">
        <v>702</v>
      </c>
      <c r="H17" s="114">
        <v>762</v>
      </c>
      <c r="I17" s="114">
        <v>762</v>
      </c>
      <c r="J17" s="114">
        <v>762</v>
      </c>
    </row>
    <row r="18" spans="1:10" x14ac:dyDescent="0.25">
      <c r="A18" s="115">
        <v>3121</v>
      </c>
      <c r="B18" s="116"/>
      <c r="C18" s="117"/>
      <c r="D18" s="117" t="s">
        <v>106</v>
      </c>
      <c r="E18" s="118"/>
      <c r="F18" s="118">
        <v>585</v>
      </c>
      <c r="G18" s="118"/>
      <c r="H18" s="119"/>
      <c r="I18" s="119"/>
      <c r="J18" s="119"/>
    </row>
    <row r="19" spans="1:10" x14ac:dyDescent="0.25">
      <c r="A19" s="110">
        <v>313</v>
      </c>
      <c r="B19" s="111"/>
      <c r="C19" s="112"/>
      <c r="D19" s="112" t="s">
        <v>107</v>
      </c>
      <c r="E19" s="113">
        <f>SUM(E20)</f>
        <v>0</v>
      </c>
      <c r="F19" s="113">
        <v>554</v>
      </c>
      <c r="G19" s="113">
        <v>939</v>
      </c>
      <c r="H19" s="114">
        <v>1778</v>
      </c>
      <c r="I19" s="114">
        <v>1778</v>
      </c>
      <c r="J19" s="114">
        <v>1778</v>
      </c>
    </row>
    <row r="20" spans="1:10" ht="25.5" x14ac:dyDescent="0.25">
      <c r="A20" s="115">
        <v>3132</v>
      </c>
      <c r="B20" s="116"/>
      <c r="C20" s="117"/>
      <c r="D20" s="117" t="s">
        <v>108</v>
      </c>
      <c r="E20" s="118"/>
      <c r="F20" s="118">
        <v>554</v>
      </c>
      <c r="G20" s="118"/>
      <c r="H20" s="119"/>
      <c r="I20" s="119"/>
      <c r="J20" s="119"/>
    </row>
    <row r="21" spans="1:10" x14ac:dyDescent="0.25">
      <c r="A21" s="332">
        <v>32</v>
      </c>
      <c r="B21" s="333"/>
      <c r="C21" s="334"/>
      <c r="D21" s="107" t="s">
        <v>41</v>
      </c>
      <c r="E21" s="108">
        <f>SUM(E22)</f>
        <v>0</v>
      </c>
      <c r="F21" s="108">
        <f t="shared" ref="F21:J21" si="7">SUM(F22)</f>
        <v>75</v>
      </c>
      <c r="G21" s="108">
        <f t="shared" si="7"/>
        <v>224</v>
      </c>
      <c r="H21" s="109">
        <f t="shared" si="7"/>
        <v>694</v>
      </c>
      <c r="I21" s="109">
        <f t="shared" si="7"/>
        <v>694</v>
      </c>
      <c r="J21" s="109">
        <f t="shared" si="7"/>
        <v>694</v>
      </c>
    </row>
    <row r="22" spans="1:10" x14ac:dyDescent="0.25">
      <c r="A22" s="110">
        <v>321</v>
      </c>
      <c r="B22" s="111"/>
      <c r="C22" s="112"/>
      <c r="D22" s="112" t="s">
        <v>109</v>
      </c>
      <c r="E22" s="113">
        <f>SUM(E23)</f>
        <v>0</v>
      </c>
      <c r="F22" s="113">
        <v>75</v>
      </c>
      <c r="G22" s="113">
        <v>224</v>
      </c>
      <c r="H22" s="114">
        <v>694</v>
      </c>
      <c r="I22" s="114">
        <v>694</v>
      </c>
      <c r="J22" s="114">
        <v>694</v>
      </c>
    </row>
    <row r="23" spans="1:10" ht="25.5" x14ac:dyDescent="0.25">
      <c r="A23" s="115">
        <v>3212</v>
      </c>
      <c r="B23" s="116"/>
      <c r="C23" s="117"/>
      <c r="D23" s="117" t="s">
        <v>110</v>
      </c>
      <c r="E23" s="118"/>
      <c r="F23" s="118">
        <v>75</v>
      </c>
      <c r="G23" s="118"/>
      <c r="H23" s="119"/>
      <c r="I23" s="119"/>
      <c r="J23" s="119"/>
    </row>
    <row r="24" spans="1:10" x14ac:dyDescent="0.25">
      <c r="A24" s="120" t="s">
        <v>111</v>
      </c>
      <c r="B24" s="121"/>
      <c r="C24" s="121"/>
      <c r="D24" s="122" t="s">
        <v>112</v>
      </c>
      <c r="E24" s="123">
        <f>SUM(E25)</f>
        <v>0</v>
      </c>
      <c r="F24" s="123">
        <f t="shared" ref="F24:J24" si="8">SUM(F25)</f>
        <v>8631</v>
      </c>
      <c r="G24" s="123">
        <f t="shared" si="8"/>
        <v>8666</v>
      </c>
      <c r="H24" s="124">
        <f t="shared" si="8"/>
        <v>11731</v>
      </c>
      <c r="I24" s="124">
        <f t="shared" si="8"/>
        <v>11731</v>
      </c>
      <c r="J24" s="124">
        <f t="shared" si="8"/>
        <v>11731</v>
      </c>
    </row>
    <row r="25" spans="1:10" s="128" customFormat="1" x14ac:dyDescent="0.25">
      <c r="A25" s="125">
        <v>3</v>
      </c>
      <c r="B25" s="126"/>
      <c r="C25" s="127"/>
      <c r="D25" s="127" t="s">
        <v>39</v>
      </c>
      <c r="E25" s="105">
        <f>SUM(E26+E33)</f>
        <v>0</v>
      </c>
      <c r="F25" s="105">
        <f>SUM(F26+F33)</f>
        <v>8631</v>
      </c>
      <c r="G25" s="105">
        <f t="shared" ref="G25:H25" si="9">SUM(G26+G33)</f>
        <v>8666</v>
      </c>
      <c r="H25" s="106">
        <f t="shared" si="9"/>
        <v>11731</v>
      </c>
      <c r="I25" s="106">
        <f t="shared" ref="I25:J25" si="10">SUM(I26+I33)</f>
        <v>11731</v>
      </c>
      <c r="J25" s="106">
        <f t="shared" si="10"/>
        <v>11731</v>
      </c>
    </row>
    <row r="26" spans="1:10" x14ac:dyDescent="0.25">
      <c r="A26" s="129">
        <v>31</v>
      </c>
      <c r="B26" s="130"/>
      <c r="C26" s="107"/>
      <c r="D26" s="107" t="s">
        <v>40</v>
      </c>
      <c r="E26" s="108">
        <f>SUM(E27+E29+E31)</f>
        <v>0</v>
      </c>
      <c r="F26" s="108">
        <f>SUM(F27+F29+F31)</f>
        <v>8315</v>
      </c>
      <c r="G26" s="108">
        <f t="shared" ref="G26:H26" si="11">SUM(G27+G29+G31)</f>
        <v>8327</v>
      </c>
      <c r="H26" s="109">
        <f t="shared" si="11"/>
        <v>11150</v>
      </c>
      <c r="I26" s="109">
        <f t="shared" ref="I26:J26" si="12">SUM(I27+I29+I31)</f>
        <v>11150</v>
      </c>
      <c r="J26" s="109">
        <f t="shared" si="12"/>
        <v>11150</v>
      </c>
    </row>
    <row r="27" spans="1:10" x14ac:dyDescent="0.25">
      <c r="A27" s="110">
        <v>311</v>
      </c>
      <c r="B27" s="111"/>
      <c r="C27" s="112"/>
      <c r="D27" s="112" t="s">
        <v>104</v>
      </c>
      <c r="E27" s="113">
        <f>SUM(E28)</f>
        <v>0</v>
      </c>
      <c r="F27" s="113">
        <v>6352</v>
      </c>
      <c r="G27" s="113">
        <v>6463</v>
      </c>
      <c r="H27" s="114">
        <v>9023</v>
      </c>
      <c r="I27" s="114">
        <v>9023</v>
      </c>
      <c r="J27" s="114">
        <v>9023</v>
      </c>
    </row>
    <row r="28" spans="1:10" ht="18" customHeight="1" x14ac:dyDescent="0.25">
      <c r="A28" s="115">
        <v>3111</v>
      </c>
      <c r="B28" s="116"/>
      <c r="C28" s="117"/>
      <c r="D28" s="117" t="s">
        <v>105</v>
      </c>
      <c r="E28" s="118"/>
      <c r="F28" s="118">
        <v>6352</v>
      </c>
      <c r="G28" s="118"/>
      <c r="H28" s="119"/>
      <c r="I28" s="119"/>
      <c r="J28" s="119"/>
    </row>
    <row r="29" spans="1:10" ht="18.600000000000001" customHeight="1" x14ac:dyDescent="0.25">
      <c r="A29" s="110">
        <v>312</v>
      </c>
      <c r="B29" s="111"/>
      <c r="C29" s="112"/>
      <c r="D29" s="112" t="s">
        <v>106</v>
      </c>
      <c r="E29" s="113">
        <f>SUM(E30)</f>
        <v>0</v>
      </c>
      <c r="F29" s="113">
        <v>915</v>
      </c>
      <c r="G29" s="113">
        <v>798</v>
      </c>
      <c r="H29" s="114">
        <v>638</v>
      </c>
      <c r="I29" s="114">
        <v>638</v>
      </c>
      <c r="J29" s="114">
        <v>638</v>
      </c>
    </row>
    <row r="30" spans="1:10" ht="15" customHeight="1" x14ac:dyDescent="0.25">
      <c r="A30" s="115">
        <v>3121</v>
      </c>
      <c r="B30" s="116"/>
      <c r="C30" s="117"/>
      <c r="D30" s="117" t="s">
        <v>106</v>
      </c>
      <c r="E30" s="118"/>
      <c r="F30" s="118">
        <v>915</v>
      </c>
      <c r="G30" s="118"/>
      <c r="H30" s="119"/>
      <c r="I30" s="119"/>
      <c r="J30" s="119"/>
    </row>
    <row r="31" spans="1:10" x14ac:dyDescent="0.25">
      <c r="A31" s="110">
        <v>313</v>
      </c>
      <c r="B31" s="111"/>
      <c r="C31" s="112"/>
      <c r="D31" s="112" t="s">
        <v>107</v>
      </c>
      <c r="E31" s="113">
        <f>SUM(E32)</f>
        <v>0</v>
      </c>
      <c r="F31" s="131">
        <v>1048</v>
      </c>
      <c r="G31" s="113">
        <v>1066</v>
      </c>
      <c r="H31" s="114">
        <v>1489</v>
      </c>
      <c r="I31" s="114">
        <v>1489</v>
      </c>
      <c r="J31" s="114">
        <v>1489</v>
      </c>
    </row>
    <row r="32" spans="1:10" ht="24" customHeight="1" x14ac:dyDescent="0.25">
      <c r="A32" s="115">
        <v>3132</v>
      </c>
      <c r="B32" s="116"/>
      <c r="C32" s="117"/>
      <c r="D32" s="117" t="s">
        <v>108</v>
      </c>
      <c r="E32" s="118"/>
      <c r="F32" s="118">
        <v>1048</v>
      </c>
      <c r="G32" s="118"/>
      <c r="H32" s="119"/>
      <c r="I32" s="119"/>
      <c r="J32" s="119"/>
    </row>
    <row r="33" spans="1:10" x14ac:dyDescent="0.25">
      <c r="A33" s="129">
        <v>32</v>
      </c>
      <c r="B33" s="130"/>
      <c r="C33" s="107"/>
      <c r="D33" s="107" t="s">
        <v>41</v>
      </c>
      <c r="E33" s="108">
        <f>SUM(E34)</f>
        <v>0</v>
      </c>
      <c r="F33" s="108">
        <f t="shared" ref="F33:J33" si="13">SUM(F34)</f>
        <v>316</v>
      </c>
      <c r="G33" s="108">
        <f t="shared" si="13"/>
        <v>339</v>
      </c>
      <c r="H33" s="109">
        <f t="shared" si="13"/>
        <v>581</v>
      </c>
      <c r="I33" s="109">
        <f t="shared" si="13"/>
        <v>581</v>
      </c>
      <c r="J33" s="109">
        <f t="shared" si="13"/>
        <v>581</v>
      </c>
    </row>
    <row r="34" spans="1:10" ht="27" customHeight="1" x14ac:dyDescent="0.25">
      <c r="A34" s="110">
        <v>321</v>
      </c>
      <c r="B34" s="111"/>
      <c r="C34" s="112"/>
      <c r="D34" s="112" t="s">
        <v>109</v>
      </c>
      <c r="E34" s="113">
        <f>SUM(E35)</f>
        <v>0</v>
      </c>
      <c r="F34" s="113">
        <v>316</v>
      </c>
      <c r="G34" s="113">
        <v>339</v>
      </c>
      <c r="H34" s="114">
        <v>581</v>
      </c>
      <c r="I34" s="114">
        <v>581</v>
      </c>
      <c r="J34" s="114">
        <v>581</v>
      </c>
    </row>
    <row r="35" spans="1:10" ht="39.6" customHeight="1" x14ac:dyDescent="0.25">
      <c r="A35" s="115">
        <v>3212</v>
      </c>
      <c r="B35" s="116"/>
      <c r="C35" s="117"/>
      <c r="D35" s="117" t="s">
        <v>110</v>
      </c>
      <c r="E35" s="118"/>
      <c r="F35" s="118">
        <v>316</v>
      </c>
      <c r="G35" s="118"/>
      <c r="H35" s="119"/>
      <c r="I35" s="119"/>
      <c r="J35" s="119"/>
    </row>
    <row r="36" spans="1:10" ht="25.5" x14ac:dyDescent="0.25">
      <c r="A36" s="320" t="s">
        <v>113</v>
      </c>
      <c r="B36" s="321"/>
      <c r="C36" s="322"/>
      <c r="D36" s="95" t="s">
        <v>114</v>
      </c>
      <c r="E36" s="132">
        <f>SUM(E37+E160+E166+E329)</f>
        <v>0</v>
      </c>
      <c r="F36" s="132">
        <f>SUM(F37+F160+F166+F329)</f>
        <v>501705</v>
      </c>
      <c r="G36" s="132">
        <f>SUM(G37+G160+G166)</f>
        <v>440623</v>
      </c>
      <c r="H36" s="281">
        <f>SUM(H37+H160+H166)</f>
        <v>604294</v>
      </c>
      <c r="I36" s="133">
        <f>SUM(I37+I160+I166)</f>
        <v>604294</v>
      </c>
      <c r="J36" s="133">
        <f>SUM(J37+J160+J166)</f>
        <v>604294</v>
      </c>
    </row>
    <row r="37" spans="1:10" ht="38.25" x14ac:dyDescent="0.25">
      <c r="A37" s="323" t="s">
        <v>115</v>
      </c>
      <c r="B37" s="324"/>
      <c r="C37" s="325"/>
      <c r="D37" s="98" t="s">
        <v>116</v>
      </c>
      <c r="E37" s="134">
        <f t="shared" ref="E37:J37" si="14">SUM(E38+E73+E108+E142)</f>
        <v>0</v>
      </c>
      <c r="F37" s="134">
        <f t="shared" si="14"/>
        <v>433420</v>
      </c>
      <c r="G37" s="134">
        <f t="shared" si="14"/>
        <v>416123</v>
      </c>
      <c r="H37" s="135">
        <f>SUM(H38+H73+H108+H142)</f>
        <v>579694</v>
      </c>
      <c r="I37" s="135">
        <f t="shared" si="14"/>
        <v>579694</v>
      </c>
      <c r="J37" s="135">
        <f t="shared" si="14"/>
        <v>579694</v>
      </c>
    </row>
    <row r="38" spans="1:10" ht="21.6" customHeight="1" x14ac:dyDescent="0.25">
      <c r="A38" s="313" t="s">
        <v>102</v>
      </c>
      <c r="B38" s="314"/>
      <c r="C38" s="315"/>
      <c r="D38" s="136" t="s">
        <v>103</v>
      </c>
      <c r="E38" s="102">
        <f>SUM(E39)</f>
        <v>0</v>
      </c>
      <c r="F38" s="275">
        <f t="shared" ref="F38:J38" si="15">SUM(F39)</f>
        <v>5300</v>
      </c>
      <c r="G38" s="102">
        <f t="shared" si="15"/>
        <v>0</v>
      </c>
      <c r="H38" s="103">
        <f>SUM(H39+H69)</f>
        <v>10074</v>
      </c>
      <c r="I38" s="103">
        <f t="shared" si="15"/>
        <v>10074</v>
      </c>
      <c r="J38" s="103">
        <f t="shared" si="15"/>
        <v>10074</v>
      </c>
    </row>
    <row r="39" spans="1:10" ht="18" customHeight="1" x14ac:dyDescent="0.25">
      <c r="A39" s="329">
        <v>3</v>
      </c>
      <c r="B39" s="330"/>
      <c r="C39" s="331"/>
      <c r="D39" s="104" t="s">
        <v>39</v>
      </c>
      <c r="E39" s="105">
        <f>SUM(E40+E69)</f>
        <v>0</v>
      </c>
      <c r="F39" s="276">
        <f t="shared" ref="F39:G39" si="16">SUM(F40+F69)</f>
        <v>5300</v>
      </c>
      <c r="G39" s="105">
        <f t="shared" si="16"/>
        <v>0</v>
      </c>
      <c r="H39" s="106">
        <f>SUM(H40+H69)</f>
        <v>10074</v>
      </c>
      <c r="I39" s="106">
        <f>SUM(I40)</f>
        <v>10074</v>
      </c>
      <c r="J39" s="106">
        <f>SUM(J40)</f>
        <v>10074</v>
      </c>
    </row>
    <row r="40" spans="1:10" ht="14.45" customHeight="1" x14ac:dyDescent="0.25">
      <c r="A40" s="335">
        <v>32</v>
      </c>
      <c r="B40" s="336"/>
      <c r="C40" s="337"/>
      <c r="D40" s="137" t="s">
        <v>41</v>
      </c>
      <c r="E40" s="108">
        <f>SUM(E41+E46+E53+E63)</f>
        <v>0</v>
      </c>
      <c r="F40" s="277">
        <f t="shared" ref="F40" si="17">SUM(F41+F46+F53+F63)</f>
        <v>5300</v>
      </c>
      <c r="G40" s="108">
        <f>SUM(G41+G46+G53+G63)</f>
        <v>0</v>
      </c>
      <c r="H40" s="109">
        <f>SUM(H41+H46+H53)</f>
        <v>10074</v>
      </c>
      <c r="I40" s="109">
        <f>SUM(I46+I53)</f>
        <v>10074</v>
      </c>
      <c r="J40" s="109">
        <f>SUM(J46+J53)</f>
        <v>10074</v>
      </c>
    </row>
    <row r="41" spans="1:10" ht="14.45" customHeight="1" x14ac:dyDescent="0.25">
      <c r="A41" s="138">
        <v>321</v>
      </c>
      <c r="B41" s="139"/>
      <c r="C41" s="140"/>
      <c r="D41" s="112" t="s">
        <v>109</v>
      </c>
      <c r="E41" s="113">
        <f>SUM(E42:E45)</f>
        <v>0</v>
      </c>
      <c r="F41" s="113">
        <f t="shared" ref="F41:H41" si="18">SUM(F42:F45)</f>
        <v>0</v>
      </c>
      <c r="G41" s="113">
        <v>0</v>
      </c>
      <c r="H41" s="114">
        <f t="shared" si="18"/>
        <v>0</v>
      </c>
      <c r="I41" s="114">
        <f t="shared" ref="I41:J41" si="19">SUM(I42:I45)</f>
        <v>0</v>
      </c>
      <c r="J41" s="114">
        <f t="shared" si="19"/>
        <v>0</v>
      </c>
    </row>
    <row r="42" spans="1:10" ht="14.45" customHeight="1" x14ac:dyDescent="0.25">
      <c r="A42" s="141">
        <v>3211</v>
      </c>
      <c r="B42" s="142"/>
      <c r="C42" s="143"/>
      <c r="D42" s="117" t="s">
        <v>117</v>
      </c>
      <c r="E42" s="118"/>
      <c r="F42" s="118"/>
      <c r="G42" s="118"/>
      <c r="H42" s="119"/>
      <c r="I42" s="119"/>
      <c r="J42" s="119"/>
    </row>
    <row r="43" spans="1:10" ht="25.15" customHeight="1" x14ac:dyDescent="0.25">
      <c r="A43" s="141">
        <v>3212</v>
      </c>
      <c r="B43" s="142"/>
      <c r="C43" s="143"/>
      <c r="D43" s="117" t="s">
        <v>118</v>
      </c>
      <c r="E43" s="118"/>
      <c r="F43" s="118"/>
      <c r="G43" s="118"/>
      <c r="H43" s="119">
        <v>0</v>
      </c>
      <c r="I43" s="119">
        <v>0</v>
      </c>
      <c r="J43" s="119">
        <v>0</v>
      </c>
    </row>
    <row r="44" spans="1:10" ht="14.45" customHeight="1" x14ac:dyDescent="0.25">
      <c r="A44" s="141">
        <v>3213</v>
      </c>
      <c r="B44" s="142"/>
      <c r="C44" s="143"/>
      <c r="D44" s="117" t="s">
        <v>119</v>
      </c>
      <c r="E44" s="118"/>
      <c r="F44" s="118"/>
      <c r="G44" s="118"/>
      <c r="H44" s="119">
        <v>0</v>
      </c>
      <c r="I44" s="119">
        <v>0</v>
      </c>
      <c r="J44" s="119">
        <v>0</v>
      </c>
    </row>
    <row r="45" spans="1:10" ht="25.9" customHeight="1" x14ac:dyDescent="0.25">
      <c r="A45" s="141">
        <v>3214</v>
      </c>
      <c r="B45" s="142"/>
      <c r="C45" s="143"/>
      <c r="D45" s="117" t="s">
        <v>120</v>
      </c>
      <c r="E45" s="118"/>
      <c r="F45" s="118"/>
      <c r="G45" s="118"/>
      <c r="H45" s="119">
        <v>0</v>
      </c>
      <c r="I45" s="119">
        <v>0</v>
      </c>
      <c r="J45" s="119">
        <v>0</v>
      </c>
    </row>
    <row r="46" spans="1:10" ht="19.899999999999999" customHeight="1" x14ac:dyDescent="0.25">
      <c r="A46" s="138">
        <v>322</v>
      </c>
      <c r="B46" s="139"/>
      <c r="C46" s="140"/>
      <c r="D46" s="112" t="s">
        <v>121</v>
      </c>
      <c r="E46" s="113">
        <f>SUM(E47:E52)</f>
        <v>0</v>
      </c>
      <c r="F46" s="278">
        <v>37</v>
      </c>
      <c r="G46" s="113">
        <v>0</v>
      </c>
      <c r="H46" s="114">
        <v>5038</v>
      </c>
      <c r="I46" s="114">
        <v>5038</v>
      </c>
      <c r="J46" s="114">
        <v>5038</v>
      </c>
    </row>
    <row r="47" spans="1:10" ht="26.45" customHeight="1" x14ac:dyDescent="0.25">
      <c r="A47" s="141">
        <v>3221</v>
      </c>
      <c r="B47" s="142"/>
      <c r="C47" s="143"/>
      <c r="D47" s="117" t="s">
        <v>122</v>
      </c>
      <c r="E47" s="118"/>
      <c r="F47" s="118"/>
      <c r="G47" s="118"/>
      <c r="H47" s="119"/>
      <c r="I47" s="119"/>
      <c r="J47" s="119"/>
    </row>
    <row r="48" spans="1:10" ht="18" customHeight="1" x14ac:dyDescent="0.25">
      <c r="A48" s="141">
        <v>3222</v>
      </c>
      <c r="B48" s="142"/>
      <c r="C48" s="143"/>
      <c r="D48" s="117" t="s">
        <v>123</v>
      </c>
      <c r="E48" s="118"/>
      <c r="F48" s="118"/>
      <c r="G48" s="118"/>
      <c r="H48" s="119"/>
      <c r="I48" s="119"/>
      <c r="J48" s="119"/>
    </row>
    <row r="49" spans="1:10" ht="18" customHeight="1" x14ac:dyDescent="0.25">
      <c r="A49" s="141">
        <v>3223</v>
      </c>
      <c r="B49" s="142"/>
      <c r="C49" s="143"/>
      <c r="D49" s="117" t="s">
        <v>124</v>
      </c>
      <c r="E49" s="118"/>
      <c r="F49" s="118"/>
      <c r="G49" s="118"/>
      <c r="H49" s="119"/>
      <c r="I49" s="119"/>
      <c r="J49" s="119"/>
    </row>
    <row r="50" spans="1:10" ht="28.15" customHeight="1" x14ac:dyDescent="0.25">
      <c r="A50" s="141">
        <v>3224</v>
      </c>
      <c r="B50" s="142"/>
      <c r="C50" s="143"/>
      <c r="D50" s="117" t="s">
        <v>125</v>
      </c>
      <c r="E50" s="118"/>
      <c r="F50" s="118"/>
      <c r="G50" s="118"/>
      <c r="H50" s="119"/>
      <c r="I50" s="119"/>
      <c r="J50" s="119"/>
    </row>
    <row r="51" spans="1:10" ht="18.600000000000001" customHeight="1" x14ac:dyDescent="0.25">
      <c r="A51" s="141">
        <v>3225</v>
      </c>
      <c r="B51" s="142"/>
      <c r="C51" s="143"/>
      <c r="D51" s="117" t="s">
        <v>126</v>
      </c>
      <c r="E51" s="118"/>
      <c r="F51" s="118"/>
      <c r="G51" s="118"/>
      <c r="H51" s="119"/>
      <c r="I51" s="119"/>
      <c r="J51" s="119"/>
    </row>
    <row r="52" spans="1:10" ht="24.6" customHeight="1" x14ac:dyDescent="0.25">
      <c r="A52" s="141">
        <v>3227</v>
      </c>
      <c r="B52" s="142"/>
      <c r="C52" s="143"/>
      <c r="D52" s="117" t="s">
        <v>127</v>
      </c>
      <c r="E52" s="118"/>
      <c r="F52" s="118"/>
      <c r="G52" s="118"/>
      <c r="H52" s="119">
        <v>0</v>
      </c>
      <c r="I52" s="119">
        <v>0</v>
      </c>
      <c r="J52" s="119">
        <v>0</v>
      </c>
    </row>
    <row r="53" spans="1:10" ht="18.600000000000001" customHeight="1" x14ac:dyDescent="0.25">
      <c r="A53" s="144">
        <v>323</v>
      </c>
      <c r="B53" s="145"/>
      <c r="C53" s="146"/>
      <c r="D53" s="112" t="s">
        <v>128</v>
      </c>
      <c r="E53" s="113">
        <f>SUM(E54:E62)</f>
        <v>0</v>
      </c>
      <c r="F53" s="278">
        <v>5263</v>
      </c>
      <c r="G53" s="113">
        <v>0</v>
      </c>
      <c r="H53" s="114">
        <v>5036</v>
      </c>
      <c r="I53" s="114">
        <v>5036</v>
      </c>
      <c r="J53" s="114">
        <v>5036</v>
      </c>
    </row>
    <row r="54" spans="1:10" ht="18.600000000000001" customHeight="1" x14ac:dyDescent="0.25">
      <c r="A54" s="147">
        <v>3231</v>
      </c>
      <c r="B54" s="148"/>
      <c r="C54" s="149"/>
      <c r="D54" s="150" t="s">
        <v>129</v>
      </c>
      <c r="E54" s="118"/>
      <c r="F54" s="118"/>
      <c r="G54" s="118"/>
      <c r="H54" s="119"/>
      <c r="I54" s="119"/>
      <c r="J54" s="119"/>
    </row>
    <row r="55" spans="1:10" ht="28.15" customHeight="1" x14ac:dyDescent="0.25">
      <c r="A55" s="141">
        <v>3232</v>
      </c>
      <c r="B55" s="142"/>
      <c r="C55" s="143"/>
      <c r="D55" s="117" t="s">
        <v>130</v>
      </c>
      <c r="E55" s="118"/>
      <c r="F55" s="118"/>
      <c r="G55" s="118"/>
      <c r="H55" s="119">
        <v>0</v>
      </c>
      <c r="I55" s="119">
        <v>0</v>
      </c>
      <c r="J55" s="119">
        <v>0</v>
      </c>
    </row>
    <row r="56" spans="1:10" ht="18.600000000000001" customHeight="1" x14ac:dyDescent="0.25">
      <c r="A56" s="141">
        <v>3233</v>
      </c>
      <c r="B56" s="142"/>
      <c r="C56" s="143"/>
      <c r="D56" s="117" t="s">
        <v>131</v>
      </c>
      <c r="E56" s="118"/>
      <c r="F56" s="118"/>
      <c r="G56" s="118"/>
      <c r="H56" s="119">
        <v>0</v>
      </c>
      <c r="I56" s="119">
        <v>0</v>
      </c>
      <c r="J56" s="119">
        <v>0</v>
      </c>
    </row>
    <row r="57" spans="1:10" ht="18.600000000000001" customHeight="1" x14ac:dyDescent="0.25">
      <c r="A57" s="141">
        <v>3234</v>
      </c>
      <c r="B57" s="142"/>
      <c r="C57" s="143"/>
      <c r="D57" s="117" t="s">
        <v>132</v>
      </c>
      <c r="E57" s="118"/>
      <c r="F57" s="118"/>
      <c r="G57" s="118"/>
      <c r="H57" s="119"/>
      <c r="I57" s="119"/>
      <c r="J57" s="119"/>
    </row>
    <row r="58" spans="1:10" ht="18.600000000000001" customHeight="1" x14ac:dyDescent="0.25">
      <c r="A58" s="141">
        <v>3235</v>
      </c>
      <c r="B58" s="142"/>
      <c r="C58" s="143"/>
      <c r="D58" s="117" t="s">
        <v>133</v>
      </c>
      <c r="E58" s="118"/>
      <c r="F58" s="118"/>
      <c r="G58" s="118"/>
      <c r="H58" s="119"/>
      <c r="I58" s="119"/>
      <c r="J58" s="119"/>
    </row>
    <row r="59" spans="1:10" ht="18.600000000000001" customHeight="1" x14ac:dyDescent="0.25">
      <c r="A59" s="141">
        <v>3236</v>
      </c>
      <c r="B59" s="142"/>
      <c r="C59" s="143"/>
      <c r="D59" s="151" t="s">
        <v>134</v>
      </c>
      <c r="E59" s="118"/>
      <c r="F59" s="118"/>
      <c r="G59" s="118"/>
      <c r="H59" s="119"/>
      <c r="I59" s="119"/>
      <c r="J59" s="119"/>
    </row>
    <row r="60" spans="1:10" ht="18.600000000000001" customHeight="1" x14ac:dyDescent="0.25">
      <c r="A60" s="141">
        <v>3237</v>
      </c>
      <c r="B60" s="142"/>
      <c r="C60" s="143"/>
      <c r="D60" s="151" t="s">
        <v>135</v>
      </c>
      <c r="E60" s="118"/>
      <c r="F60" s="118"/>
      <c r="G60" s="118"/>
      <c r="H60" s="119"/>
      <c r="I60" s="119"/>
      <c r="J60" s="119"/>
    </row>
    <row r="61" spans="1:10" ht="18.600000000000001" customHeight="1" x14ac:dyDescent="0.25">
      <c r="A61" s="141">
        <v>3238</v>
      </c>
      <c r="B61" s="142"/>
      <c r="C61" s="143"/>
      <c r="D61" s="151" t="s">
        <v>136</v>
      </c>
      <c r="E61" s="118"/>
      <c r="F61" s="118"/>
      <c r="G61" s="118"/>
      <c r="H61" s="119"/>
      <c r="I61" s="119"/>
      <c r="J61" s="119"/>
    </row>
    <row r="62" spans="1:10" ht="18.600000000000001" customHeight="1" x14ac:dyDescent="0.25">
      <c r="A62" s="141">
        <v>3239</v>
      </c>
      <c r="B62" s="142"/>
      <c r="C62" s="143"/>
      <c r="D62" s="151" t="s">
        <v>137</v>
      </c>
      <c r="E62" s="118"/>
      <c r="F62" s="118"/>
      <c r="G62" s="118"/>
      <c r="H62" s="119"/>
      <c r="I62" s="119"/>
      <c r="J62" s="119"/>
    </row>
    <row r="63" spans="1:10" ht="26.45" customHeight="1" x14ac:dyDescent="0.25">
      <c r="A63" s="152">
        <v>329</v>
      </c>
      <c r="B63" s="153"/>
      <c r="C63" s="154"/>
      <c r="D63" s="155" t="s">
        <v>138</v>
      </c>
      <c r="E63" s="156">
        <f>SUM(E64:E68)</f>
        <v>0</v>
      </c>
      <c r="F63" s="156">
        <f t="shared" ref="F63:H63" si="20">SUM(F64:F68)</f>
        <v>0</v>
      </c>
      <c r="G63" s="156">
        <v>0</v>
      </c>
      <c r="H63" s="156">
        <f t="shared" si="20"/>
        <v>0</v>
      </c>
      <c r="I63" s="156">
        <f t="shared" ref="I63:J63" si="21">SUM(I64:I68)</f>
        <v>0</v>
      </c>
      <c r="J63" s="156">
        <f t="shared" si="21"/>
        <v>0</v>
      </c>
    </row>
    <row r="64" spans="1:10" ht="16.899999999999999" customHeight="1" x14ac:dyDescent="0.25">
      <c r="A64" s="157">
        <v>3292</v>
      </c>
      <c r="B64" s="158"/>
      <c r="C64" s="159"/>
      <c r="D64" s="160" t="s">
        <v>139</v>
      </c>
      <c r="E64" s="161"/>
      <c r="F64" s="161"/>
      <c r="G64" s="161"/>
      <c r="H64" s="161"/>
      <c r="I64" s="161"/>
      <c r="J64" s="161"/>
    </row>
    <row r="65" spans="1:10" ht="15" customHeight="1" x14ac:dyDescent="0.25">
      <c r="A65" s="157">
        <v>3294</v>
      </c>
      <c r="B65" s="158"/>
      <c r="C65" s="159"/>
      <c r="D65" s="160" t="s">
        <v>140</v>
      </c>
      <c r="E65" s="161"/>
      <c r="F65" s="161"/>
      <c r="G65" s="161"/>
      <c r="H65" s="161"/>
      <c r="I65" s="161"/>
      <c r="J65" s="161"/>
    </row>
    <row r="66" spans="1:10" ht="16.149999999999999" customHeight="1" x14ac:dyDescent="0.25">
      <c r="A66" s="157">
        <v>3295</v>
      </c>
      <c r="B66" s="158"/>
      <c r="C66" s="159"/>
      <c r="D66" s="160" t="s">
        <v>141</v>
      </c>
      <c r="E66" s="161"/>
      <c r="F66" s="161"/>
      <c r="G66" s="161"/>
      <c r="H66" s="161"/>
      <c r="I66" s="161"/>
      <c r="J66" s="161"/>
    </row>
    <row r="67" spans="1:10" ht="16.149999999999999" customHeight="1" x14ac:dyDescent="0.25">
      <c r="A67" s="157">
        <v>3296</v>
      </c>
      <c r="B67" s="158"/>
      <c r="C67" s="159"/>
      <c r="D67" s="160" t="s">
        <v>142</v>
      </c>
      <c r="E67" s="161"/>
      <c r="F67" s="161"/>
      <c r="G67" s="161"/>
      <c r="H67" s="161"/>
      <c r="I67" s="161"/>
      <c r="J67" s="161"/>
    </row>
    <row r="68" spans="1:10" ht="28.15" customHeight="1" x14ac:dyDescent="0.25">
      <c r="A68" s="157">
        <v>3299</v>
      </c>
      <c r="B68" s="158"/>
      <c r="C68" s="159"/>
      <c r="D68" s="160" t="s">
        <v>138</v>
      </c>
      <c r="E68" s="161"/>
      <c r="F68" s="161"/>
      <c r="G68" s="161"/>
      <c r="H68" s="161"/>
      <c r="I68" s="161"/>
      <c r="J68" s="161"/>
    </row>
    <row r="69" spans="1:10" ht="18.600000000000001" customHeight="1" x14ac:dyDescent="0.25">
      <c r="A69" s="162">
        <v>34</v>
      </c>
      <c r="B69" s="163"/>
      <c r="C69" s="164"/>
      <c r="D69" s="107" t="s">
        <v>143</v>
      </c>
      <c r="E69" s="108">
        <f>SUM(E70)</f>
        <v>0</v>
      </c>
      <c r="F69" s="108">
        <f t="shared" ref="F69:J69" si="22">SUM(F70)</f>
        <v>0</v>
      </c>
      <c r="G69" s="108">
        <f t="shared" si="22"/>
        <v>0</v>
      </c>
      <c r="H69" s="108">
        <f t="shared" si="22"/>
        <v>0</v>
      </c>
      <c r="I69" s="108">
        <f t="shared" si="22"/>
        <v>0</v>
      </c>
      <c r="J69" s="108">
        <f t="shared" si="22"/>
        <v>0</v>
      </c>
    </row>
    <row r="70" spans="1:10" ht="18.600000000000001" customHeight="1" x14ac:dyDescent="0.25">
      <c r="A70" s="165">
        <v>343</v>
      </c>
      <c r="B70" s="166"/>
      <c r="C70" s="167"/>
      <c r="D70" s="112" t="s">
        <v>144</v>
      </c>
      <c r="E70" s="113">
        <f>SUM(E71+E72)</f>
        <v>0</v>
      </c>
      <c r="F70" s="113">
        <f t="shared" ref="F70:H70" si="23">SUM(F71+F72)</f>
        <v>0</v>
      </c>
      <c r="G70" s="113">
        <v>0</v>
      </c>
      <c r="H70" s="113">
        <f t="shared" si="23"/>
        <v>0</v>
      </c>
      <c r="I70" s="113">
        <f t="shared" ref="I70:J70" si="24">SUM(I71+I72)</f>
        <v>0</v>
      </c>
      <c r="J70" s="113">
        <f t="shared" si="24"/>
        <v>0</v>
      </c>
    </row>
    <row r="71" spans="1:10" ht="27.6" customHeight="1" x14ac:dyDescent="0.25">
      <c r="A71" s="168">
        <v>3431</v>
      </c>
      <c r="B71" s="169"/>
      <c r="C71" s="170"/>
      <c r="D71" s="117" t="s">
        <v>145</v>
      </c>
      <c r="E71" s="118"/>
      <c r="F71" s="118"/>
      <c r="G71" s="118"/>
      <c r="H71" s="118"/>
      <c r="I71" s="118"/>
      <c r="J71" s="118"/>
    </row>
    <row r="72" spans="1:10" ht="18.600000000000001" customHeight="1" x14ac:dyDescent="0.25">
      <c r="A72" s="168">
        <v>3433</v>
      </c>
      <c r="B72" s="169"/>
      <c r="C72" s="170"/>
      <c r="D72" s="117" t="s">
        <v>146</v>
      </c>
      <c r="E72" s="118"/>
      <c r="F72" s="118"/>
      <c r="G72" s="118"/>
      <c r="H72" s="118"/>
      <c r="I72" s="118"/>
      <c r="J72" s="118"/>
    </row>
    <row r="73" spans="1:10" ht="18.600000000000001" customHeight="1" x14ac:dyDescent="0.25">
      <c r="A73" s="313" t="s">
        <v>147</v>
      </c>
      <c r="B73" s="314"/>
      <c r="C73" s="315"/>
      <c r="D73" s="136" t="s">
        <v>148</v>
      </c>
      <c r="E73" s="102">
        <f>SUM(E74)</f>
        <v>0</v>
      </c>
      <c r="F73" s="102">
        <f t="shared" ref="F73:J73" si="25">SUM(F74)</f>
        <v>21555</v>
      </c>
      <c r="G73" s="102">
        <f t="shared" si="25"/>
        <v>18510</v>
      </c>
      <c r="H73" s="103">
        <f t="shared" si="25"/>
        <v>20620</v>
      </c>
      <c r="I73" s="103">
        <f t="shared" si="25"/>
        <v>20620</v>
      </c>
      <c r="J73" s="103">
        <f t="shared" si="25"/>
        <v>20620</v>
      </c>
    </row>
    <row r="74" spans="1:10" ht="18.600000000000001" customHeight="1" x14ac:dyDescent="0.25">
      <c r="A74" s="329">
        <v>3</v>
      </c>
      <c r="B74" s="330"/>
      <c r="C74" s="331"/>
      <c r="D74" s="104" t="s">
        <v>39</v>
      </c>
      <c r="E74" s="105">
        <f>SUM(E75+E104)</f>
        <v>0</v>
      </c>
      <c r="F74" s="105">
        <f>SUM(F75+F104)</f>
        <v>21555</v>
      </c>
      <c r="G74" s="105">
        <f t="shared" ref="G74:H74" si="26">SUM(G75+G104)</f>
        <v>18510</v>
      </c>
      <c r="H74" s="106">
        <f t="shared" si="26"/>
        <v>20620</v>
      </c>
      <c r="I74" s="106">
        <f t="shared" ref="I74:J74" si="27">SUM(I75+I104)</f>
        <v>20620</v>
      </c>
      <c r="J74" s="106">
        <f t="shared" si="27"/>
        <v>20620</v>
      </c>
    </row>
    <row r="75" spans="1:10" ht="18.600000000000001" customHeight="1" x14ac:dyDescent="0.25">
      <c r="A75" s="335">
        <v>32</v>
      </c>
      <c r="B75" s="336"/>
      <c r="C75" s="337"/>
      <c r="D75" s="137" t="s">
        <v>41</v>
      </c>
      <c r="E75" s="108">
        <f>SUM(E76+E81+E88+E98)</f>
        <v>0</v>
      </c>
      <c r="F75" s="108">
        <f t="shared" ref="F75:G75" si="28">SUM(F76+F81+F88+F98)</f>
        <v>21333</v>
      </c>
      <c r="G75" s="108">
        <f t="shared" si="28"/>
        <v>18128</v>
      </c>
      <c r="H75" s="109">
        <f>SUM(H76+H81+H88+H98)</f>
        <v>19921</v>
      </c>
      <c r="I75" s="109">
        <f t="shared" ref="I75:J75" si="29">SUM(I76+I81+I88+I98)</f>
        <v>19921</v>
      </c>
      <c r="J75" s="109">
        <f t="shared" si="29"/>
        <v>19921</v>
      </c>
    </row>
    <row r="76" spans="1:10" ht="18.600000000000001" customHeight="1" x14ac:dyDescent="0.25">
      <c r="A76" s="138">
        <v>321</v>
      </c>
      <c r="B76" s="139"/>
      <c r="C76" s="140"/>
      <c r="D76" s="112" t="s">
        <v>109</v>
      </c>
      <c r="E76" s="113">
        <f>SUM(E77:E80)</f>
        <v>0</v>
      </c>
      <c r="F76" s="113">
        <f t="shared" ref="F76" si="30">SUM(F77:F80)</f>
        <v>1028</v>
      </c>
      <c r="G76" s="113">
        <v>1288</v>
      </c>
      <c r="H76" s="114">
        <v>1461</v>
      </c>
      <c r="I76" s="114">
        <v>1461</v>
      </c>
      <c r="J76" s="114">
        <v>1461</v>
      </c>
    </row>
    <row r="77" spans="1:10" ht="18.600000000000001" customHeight="1" x14ac:dyDescent="0.25">
      <c r="A77" s="141">
        <v>3211</v>
      </c>
      <c r="B77" s="142"/>
      <c r="C77" s="143"/>
      <c r="D77" s="117" t="s">
        <v>117</v>
      </c>
      <c r="E77" s="118"/>
      <c r="F77" s="118">
        <v>1028</v>
      </c>
      <c r="G77" s="118"/>
      <c r="H77" s="119"/>
      <c r="I77" s="119"/>
      <c r="J77" s="119"/>
    </row>
    <row r="78" spans="1:10" ht="25.15" customHeight="1" x14ac:dyDescent="0.25">
      <c r="A78" s="141">
        <v>3212</v>
      </c>
      <c r="B78" s="142"/>
      <c r="C78" s="143"/>
      <c r="D78" s="117" t="s">
        <v>118</v>
      </c>
      <c r="E78" s="118"/>
      <c r="F78" s="118"/>
      <c r="G78" s="118"/>
      <c r="H78" s="119"/>
      <c r="I78" s="119"/>
      <c r="J78" s="119"/>
    </row>
    <row r="79" spans="1:10" ht="18.600000000000001" customHeight="1" x14ac:dyDescent="0.25">
      <c r="A79" s="141">
        <v>3213</v>
      </c>
      <c r="B79" s="142"/>
      <c r="C79" s="143"/>
      <c r="D79" s="117" t="s">
        <v>119</v>
      </c>
      <c r="E79" s="118"/>
      <c r="F79" s="118"/>
      <c r="G79" s="118"/>
      <c r="H79" s="119"/>
      <c r="I79" s="119"/>
      <c r="J79" s="119"/>
    </row>
    <row r="80" spans="1:10" ht="26.45" customHeight="1" x14ac:dyDescent="0.25">
      <c r="A80" s="141">
        <v>3214</v>
      </c>
      <c r="B80" s="142"/>
      <c r="C80" s="143"/>
      <c r="D80" s="117" t="s">
        <v>120</v>
      </c>
      <c r="E80" s="118"/>
      <c r="F80" s="118"/>
      <c r="G80" s="118"/>
      <c r="H80" s="119"/>
      <c r="I80" s="119"/>
      <c r="J80" s="119"/>
    </row>
    <row r="81" spans="1:10" ht="38.25" customHeight="1" x14ac:dyDescent="0.25">
      <c r="A81" s="138">
        <v>322</v>
      </c>
      <c r="B81" s="139"/>
      <c r="C81" s="140"/>
      <c r="D81" s="112" t="s">
        <v>121</v>
      </c>
      <c r="E81" s="113">
        <f>SUM(E82:E87)</f>
        <v>0</v>
      </c>
      <c r="F81" s="113">
        <v>10239</v>
      </c>
      <c r="G81" s="113">
        <v>8514</v>
      </c>
      <c r="H81" s="114">
        <v>10603</v>
      </c>
      <c r="I81" s="114">
        <v>10603</v>
      </c>
      <c r="J81" s="114">
        <v>10603</v>
      </c>
    </row>
    <row r="82" spans="1:10" ht="19.899999999999999" customHeight="1" x14ac:dyDescent="0.25">
      <c r="A82" s="141">
        <v>3221</v>
      </c>
      <c r="B82" s="142"/>
      <c r="C82" s="143"/>
      <c r="D82" s="117" t="s">
        <v>122</v>
      </c>
      <c r="E82" s="118"/>
      <c r="F82" s="118"/>
      <c r="G82" s="118"/>
      <c r="H82" s="119"/>
      <c r="I82" s="119"/>
      <c r="J82" s="119"/>
    </row>
    <row r="83" spans="1:10" x14ac:dyDescent="0.25">
      <c r="A83" s="141">
        <v>3222</v>
      </c>
      <c r="B83" s="142"/>
      <c r="C83" s="143"/>
      <c r="D83" s="117" t="s">
        <v>123</v>
      </c>
      <c r="E83" s="118"/>
      <c r="F83" s="118"/>
      <c r="G83" s="118"/>
      <c r="H83" s="119"/>
      <c r="I83" s="119"/>
      <c r="J83" s="119"/>
    </row>
    <row r="84" spans="1:10" ht="33" customHeight="1" x14ac:dyDescent="0.25">
      <c r="A84" s="141">
        <v>3223</v>
      </c>
      <c r="B84" s="142"/>
      <c r="C84" s="143"/>
      <c r="D84" s="117" t="s">
        <v>124</v>
      </c>
      <c r="E84" s="118"/>
      <c r="F84" s="118"/>
      <c r="G84" s="118"/>
      <c r="H84" s="119"/>
      <c r="I84" s="119"/>
      <c r="J84" s="119"/>
    </row>
    <row r="85" spans="1:10" ht="33" customHeight="1" x14ac:dyDescent="0.25">
      <c r="A85" s="141">
        <v>3224</v>
      </c>
      <c r="B85" s="142"/>
      <c r="C85" s="143"/>
      <c r="D85" s="117" t="s">
        <v>125</v>
      </c>
      <c r="E85" s="118"/>
      <c r="F85" s="118"/>
      <c r="G85" s="118"/>
      <c r="H85" s="119"/>
      <c r="I85" s="119"/>
      <c r="J85" s="119"/>
    </row>
    <row r="86" spans="1:10" ht="14.45" customHeight="1" x14ac:dyDescent="0.25">
      <c r="A86" s="141">
        <v>3225</v>
      </c>
      <c r="B86" s="142"/>
      <c r="C86" s="143"/>
      <c r="D86" s="117" t="s">
        <v>126</v>
      </c>
      <c r="E86" s="118"/>
      <c r="F86" s="118"/>
      <c r="G86" s="118"/>
      <c r="H86" s="119"/>
      <c r="I86" s="119"/>
      <c r="J86" s="119"/>
    </row>
    <row r="87" spans="1:10" ht="26.45" customHeight="1" x14ac:dyDescent="0.25">
      <c r="A87" s="141">
        <v>3227</v>
      </c>
      <c r="B87" s="142"/>
      <c r="C87" s="143"/>
      <c r="D87" s="117" t="s">
        <v>127</v>
      </c>
      <c r="E87" s="118"/>
      <c r="F87" s="118"/>
      <c r="G87" s="118"/>
      <c r="H87" s="119"/>
      <c r="I87" s="119"/>
      <c r="J87" s="119"/>
    </row>
    <row r="88" spans="1:10" ht="14.45" customHeight="1" x14ac:dyDescent="0.25">
      <c r="A88" s="144">
        <v>323</v>
      </c>
      <c r="B88" s="145"/>
      <c r="C88" s="146"/>
      <c r="D88" s="112" t="s">
        <v>128</v>
      </c>
      <c r="E88" s="113">
        <f>SUM(E89:E97)</f>
        <v>0</v>
      </c>
      <c r="F88" s="113">
        <v>9929</v>
      </c>
      <c r="G88" s="113">
        <v>8202</v>
      </c>
      <c r="H88" s="114">
        <v>7439</v>
      </c>
      <c r="I88" s="114">
        <v>7439</v>
      </c>
      <c r="J88" s="114">
        <v>7439</v>
      </c>
    </row>
    <row r="89" spans="1:10" ht="23.45" customHeight="1" x14ac:dyDescent="0.25">
      <c r="A89" s="147">
        <v>3231</v>
      </c>
      <c r="B89" s="148"/>
      <c r="C89" s="149"/>
      <c r="D89" s="150" t="s">
        <v>129</v>
      </c>
      <c r="E89" s="118"/>
      <c r="F89" s="118"/>
      <c r="G89" s="118"/>
      <c r="H89" s="119"/>
      <c r="I89" s="119"/>
      <c r="J89" s="119"/>
    </row>
    <row r="90" spans="1:10" ht="14.45" customHeight="1" x14ac:dyDescent="0.25">
      <c r="A90" s="141">
        <v>3232</v>
      </c>
      <c r="B90" s="142"/>
      <c r="C90" s="143"/>
      <c r="D90" s="117" t="s">
        <v>130</v>
      </c>
      <c r="E90" s="118"/>
      <c r="F90" s="118"/>
      <c r="G90" s="118"/>
      <c r="H90" s="119"/>
      <c r="I90" s="119"/>
      <c r="J90" s="119"/>
    </row>
    <row r="91" spans="1:10" x14ac:dyDescent="0.25">
      <c r="A91" s="141">
        <v>3233</v>
      </c>
      <c r="B91" s="142"/>
      <c r="C91" s="143"/>
      <c r="D91" s="117" t="s">
        <v>131</v>
      </c>
      <c r="E91" s="118"/>
      <c r="F91" s="118"/>
      <c r="G91" s="118"/>
      <c r="H91" s="119"/>
      <c r="I91" s="119"/>
      <c r="J91" s="119"/>
    </row>
    <row r="92" spans="1:10" ht="32.450000000000003" customHeight="1" x14ac:dyDescent="0.25">
      <c r="A92" s="141">
        <v>3234</v>
      </c>
      <c r="B92" s="142"/>
      <c r="C92" s="143"/>
      <c r="D92" s="117" t="s">
        <v>132</v>
      </c>
      <c r="E92" s="118"/>
      <c r="F92" s="118"/>
      <c r="G92" s="118"/>
      <c r="H92" s="119"/>
      <c r="I92" s="119"/>
      <c r="J92" s="119"/>
    </row>
    <row r="93" spans="1:10" ht="32.450000000000003" customHeight="1" x14ac:dyDescent="0.25">
      <c r="A93" s="141">
        <v>3235</v>
      </c>
      <c r="B93" s="142"/>
      <c r="C93" s="143"/>
      <c r="D93" s="117" t="s">
        <v>133</v>
      </c>
      <c r="E93" s="118"/>
      <c r="F93" s="161"/>
      <c r="G93" s="118"/>
      <c r="H93" s="119"/>
      <c r="I93" s="119"/>
      <c r="J93" s="119"/>
    </row>
    <row r="94" spans="1:10" ht="26.45" customHeight="1" x14ac:dyDescent="0.25">
      <c r="A94" s="141">
        <v>3236</v>
      </c>
      <c r="B94" s="142"/>
      <c r="C94" s="143"/>
      <c r="D94" s="151" t="s">
        <v>134</v>
      </c>
      <c r="E94" s="118"/>
      <c r="F94" s="118"/>
      <c r="G94" s="118"/>
      <c r="H94" s="119"/>
      <c r="I94" s="119"/>
      <c r="J94" s="119"/>
    </row>
    <row r="95" spans="1:10" ht="14.45" customHeight="1" x14ac:dyDescent="0.25">
      <c r="A95" s="141">
        <v>3237</v>
      </c>
      <c r="B95" s="142"/>
      <c r="C95" s="143"/>
      <c r="D95" s="151" t="s">
        <v>135</v>
      </c>
      <c r="E95" s="118"/>
      <c r="F95" s="118"/>
      <c r="G95" s="118"/>
      <c r="H95" s="119"/>
      <c r="I95" s="119"/>
      <c r="J95" s="119"/>
    </row>
    <row r="96" spans="1:10" ht="14.45" customHeight="1" x14ac:dyDescent="0.25">
      <c r="A96" s="141">
        <v>3238</v>
      </c>
      <c r="B96" s="142"/>
      <c r="C96" s="143"/>
      <c r="D96" s="151" t="s">
        <v>136</v>
      </c>
      <c r="E96" s="118"/>
      <c r="F96" s="118"/>
      <c r="G96" s="118"/>
      <c r="H96" s="119"/>
      <c r="I96" s="119"/>
      <c r="J96" s="119"/>
    </row>
    <row r="97" spans="1:11" ht="14.45" customHeight="1" x14ac:dyDescent="0.25">
      <c r="A97" s="141">
        <v>3239</v>
      </c>
      <c r="B97" s="142"/>
      <c r="C97" s="143"/>
      <c r="D97" s="151" t="s">
        <v>137</v>
      </c>
      <c r="E97" s="118"/>
      <c r="F97" s="118"/>
      <c r="G97" s="118"/>
      <c r="H97" s="119"/>
      <c r="I97" s="119"/>
      <c r="J97" s="119"/>
    </row>
    <row r="98" spans="1:11" ht="25.5" x14ac:dyDescent="0.25">
      <c r="A98" s="152">
        <v>329</v>
      </c>
      <c r="B98" s="153"/>
      <c r="C98" s="154"/>
      <c r="D98" s="155" t="s">
        <v>138</v>
      </c>
      <c r="E98" s="156">
        <f>SUM(E99:E103)</f>
        <v>0</v>
      </c>
      <c r="F98" s="156">
        <v>137</v>
      </c>
      <c r="G98" s="156">
        <v>124</v>
      </c>
      <c r="H98" s="171">
        <v>418</v>
      </c>
      <c r="I98" s="171">
        <v>418</v>
      </c>
      <c r="J98" s="171">
        <v>418</v>
      </c>
    </row>
    <row r="99" spans="1:11" ht="14.45" customHeight="1" x14ac:dyDescent="0.25">
      <c r="A99" s="157">
        <v>3292</v>
      </c>
      <c r="B99" s="158"/>
      <c r="C99" s="159"/>
      <c r="D99" s="160" t="s">
        <v>139</v>
      </c>
      <c r="E99" s="161"/>
      <c r="F99" s="161"/>
      <c r="G99" s="161"/>
      <c r="H99" s="172"/>
      <c r="I99" s="172"/>
      <c r="J99" s="172"/>
    </row>
    <row r="100" spans="1:11" ht="21.6" customHeight="1" x14ac:dyDescent="0.25">
      <c r="A100" s="157">
        <v>3294</v>
      </c>
      <c r="B100" s="158"/>
      <c r="C100" s="159"/>
      <c r="D100" s="160" t="s">
        <v>140</v>
      </c>
      <c r="E100" s="161"/>
      <c r="F100" s="161"/>
      <c r="G100" s="161"/>
      <c r="H100" s="172"/>
      <c r="I100" s="172"/>
      <c r="J100" s="172"/>
    </row>
    <row r="101" spans="1:11" ht="18.600000000000001" customHeight="1" x14ac:dyDescent="0.25">
      <c r="A101" s="157">
        <v>3295</v>
      </c>
      <c r="B101" s="158"/>
      <c r="C101" s="159"/>
      <c r="D101" s="160" t="s">
        <v>141</v>
      </c>
      <c r="E101" s="161"/>
      <c r="F101" s="161"/>
      <c r="G101" s="161"/>
      <c r="H101" s="172"/>
      <c r="I101" s="172"/>
      <c r="J101" s="172"/>
    </row>
    <row r="102" spans="1:11" x14ac:dyDescent="0.25">
      <c r="A102" s="157">
        <v>3296</v>
      </c>
      <c r="B102" s="158"/>
      <c r="C102" s="159"/>
      <c r="D102" s="160" t="s">
        <v>142</v>
      </c>
      <c r="E102" s="161"/>
      <c r="F102" s="161"/>
      <c r="G102" s="161"/>
      <c r="H102" s="172"/>
      <c r="I102" s="172"/>
      <c r="J102" s="172"/>
    </row>
    <row r="103" spans="1:11" ht="27.6" customHeight="1" x14ac:dyDescent="0.25">
      <c r="A103" s="157">
        <v>3299</v>
      </c>
      <c r="B103" s="158"/>
      <c r="C103" s="159"/>
      <c r="D103" s="160" t="s">
        <v>138</v>
      </c>
      <c r="E103" s="161"/>
      <c r="G103" s="161"/>
      <c r="H103" s="172"/>
      <c r="I103" s="172"/>
      <c r="J103" s="172"/>
      <c r="K103" s="87"/>
    </row>
    <row r="104" spans="1:11" ht="14.45" customHeight="1" x14ac:dyDescent="0.25">
      <c r="A104" s="162">
        <v>34</v>
      </c>
      <c r="B104" s="163"/>
      <c r="C104" s="164"/>
      <c r="D104" s="107" t="s">
        <v>143</v>
      </c>
      <c r="E104" s="108">
        <f>SUM(E105)</f>
        <v>0</v>
      </c>
      <c r="F104" s="108">
        <f t="shared" ref="F104:J104" si="31">SUM(F105)</f>
        <v>222</v>
      </c>
      <c r="G104" s="108">
        <f t="shared" si="31"/>
        <v>382</v>
      </c>
      <c r="H104" s="109">
        <f t="shared" si="31"/>
        <v>699</v>
      </c>
      <c r="I104" s="109">
        <f t="shared" si="31"/>
        <v>699</v>
      </c>
      <c r="J104" s="109">
        <f t="shared" si="31"/>
        <v>699</v>
      </c>
    </row>
    <row r="105" spans="1:11" ht="26.45" customHeight="1" x14ac:dyDescent="0.25">
      <c r="A105" s="165">
        <v>343</v>
      </c>
      <c r="B105" s="166"/>
      <c r="C105" s="167"/>
      <c r="D105" s="112" t="s">
        <v>144</v>
      </c>
      <c r="E105" s="113">
        <f>SUM(E106+E107)</f>
        <v>0</v>
      </c>
      <c r="F105" s="113">
        <v>222</v>
      </c>
      <c r="G105" s="113">
        <v>382</v>
      </c>
      <c r="H105" s="114">
        <v>699</v>
      </c>
      <c r="I105" s="114">
        <v>699</v>
      </c>
      <c r="J105" s="114">
        <v>699</v>
      </c>
    </row>
    <row r="106" spans="1:11" ht="30.6" customHeight="1" x14ac:dyDescent="0.25">
      <c r="A106" s="168">
        <v>3431</v>
      </c>
      <c r="B106" s="169"/>
      <c r="C106" s="170"/>
      <c r="D106" s="117" t="s">
        <v>145</v>
      </c>
      <c r="E106" s="118"/>
      <c r="F106" s="118"/>
      <c r="G106" s="118"/>
      <c r="H106" s="119"/>
      <c r="I106" s="119"/>
      <c r="J106" s="119"/>
    </row>
    <row r="107" spans="1:11" ht="31.9" customHeight="1" x14ac:dyDescent="0.25">
      <c r="A107" s="168">
        <v>3433</v>
      </c>
      <c r="B107" s="169"/>
      <c r="C107" s="170"/>
      <c r="D107" s="117" t="s">
        <v>146</v>
      </c>
      <c r="E107" s="118"/>
      <c r="F107" s="118"/>
      <c r="G107" s="118"/>
      <c r="H107" s="119"/>
      <c r="I107" s="119"/>
      <c r="J107" s="119"/>
    </row>
    <row r="108" spans="1:11" ht="31.9" customHeight="1" x14ac:dyDescent="0.25">
      <c r="A108" s="313" t="s">
        <v>149</v>
      </c>
      <c r="B108" s="314"/>
      <c r="C108" s="315"/>
      <c r="D108" s="136" t="s">
        <v>150</v>
      </c>
      <c r="E108" s="102">
        <f>SUM(E116+E136)</f>
        <v>0</v>
      </c>
      <c r="F108" s="102">
        <f>SUM(F109+F120)</f>
        <v>406565</v>
      </c>
      <c r="G108" s="102">
        <f>SUM(G109+G137)</f>
        <v>397613</v>
      </c>
      <c r="H108" s="103">
        <f>SUM(H109+H137)</f>
        <v>549000</v>
      </c>
      <c r="I108" s="103">
        <f>SUM(I109)</f>
        <v>549000</v>
      </c>
      <c r="J108" s="103">
        <f>SUM(J109)</f>
        <v>549000</v>
      </c>
    </row>
    <row r="109" spans="1:11" ht="18.600000000000001" customHeight="1" x14ac:dyDescent="0.25">
      <c r="A109" s="329">
        <v>3</v>
      </c>
      <c r="B109" s="330"/>
      <c r="C109" s="331"/>
      <c r="D109" s="104" t="s">
        <v>39</v>
      </c>
      <c r="E109" s="105">
        <f>SUM(E110+E120+E132)</f>
        <v>0</v>
      </c>
      <c r="F109" s="105">
        <f t="shared" ref="F109" si="32">SUM(F110+F120+F132)</f>
        <v>388852</v>
      </c>
      <c r="G109" s="105">
        <f>SUM(G110)</f>
        <v>397613</v>
      </c>
      <c r="H109" s="106">
        <f>SUM(H110+H120+H137)</f>
        <v>549000</v>
      </c>
      <c r="I109" s="106">
        <f>SUM(I110+I120)</f>
        <v>549000</v>
      </c>
      <c r="J109" s="106">
        <f>SUM(J110+J120)</f>
        <v>549000</v>
      </c>
    </row>
    <row r="110" spans="1:11" ht="18.600000000000001" customHeight="1" x14ac:dyDescent="0.25">
      <c r="A110" s="332">
        <v>31</v>
      </c>
      <c r="B110" s="333"/>
      <c r="C110" s="334"/>
      <c r="D110" s="107" t="s">
        <v>40</v>
      </c>
      <c r="E110" s="108">
        <f>SUM(E111+E115)</f>
        <v>0</v>
      </c>
      <c r="F110" s="108">
        <f t="shared" ref="F110" si="33">SUM(F111+F121+F125+F128+F133)</f>
        <v>371139</v>
      </c>
      <c r="G110" s="108">
        <f>SUM(G111+G115+G117)</f>
        <v>397613</v>
      </c>
      <c r="H110" s="280">
        <f>SUM(H111+H115+H117)</f>
        <v>549000</v>
      </c>
      <c r="I110" s="109">
        <f>SUM(I111+I115+I117)</f>
        <v>549000</v>
      </c>
      <c r="J110" s="109">
        <f>SUM(J111+J115+J117)</f>
        <v>549000</v>
      </c>
    </row>
    <row r="111" spans="1:11" ht="18.600000000000001" customHeight="1" x14ac:dyDescent="0.25">
      <c r="A111" s="110">
        <v>311</v>
      </c>
      <c r="B111" s="111"/>
      <c r="C111" s="112"/>
      <c r="D111" s="112" t="s">
        <v>104</v>
      </c>
      <c r="E111" s="113">
        <f>SUM(E112:E114)</f>
        <v>0</v>
      </c>
      <c r="F111" s="113">
        <v>353795</v>
      </c>
      <c r="G111" s="113">
        <v>324903</v>
      </c>
      <c r="H111" s="114">
        <f t="shared" ref="H111" si="34">SUM(H112:H114)</f>
        <v>449000</v>
      </c>
      <c r="I111" s="114">
        <f t="shared" ref="I111:J111" si="35">SUM(I112:I114)</f>
        <v>449000</v>
      </c>
      <c r="J111" s="114">
        <f t="shared" si="35"/>
        <v>449000</v>
      </c>
    </row>
    <row r="112" spans="1:11" ht="18.600000000000001" customHeight="1" x14ac:dyDescent="0.25">
      <c r="A112" s="115">
        <v>3111</v>
      </c>
      <c r="B112" s="116"/>
      <c r="C112" s="117"/>
      <c r="D112" s="117" t="s">
        <v>105</v>
      </c>
      <c r="E112" s="118"/>
      <c r="F112" s="118">
        <v>353795</v>
      </c>
      <c r="G112" s="118">
        <v>324903</v>
      </c>
      <c r="H112" s="119">
        <v>449000</v>
      </c>
      <c r="I112" s="119">
        <v>449000</v>
      </c>
      <c r="J112" s="119">
        <v>449000</v>
      </c>
    </row>
    <row r="113" spans="1:10" ht="18.600000000000001" customHeight="1" x14ac:dyDescent="0.25">
      <c r="A113" s="115">
        <v>3112</v>
      </c>
      <c r="B113" s="116"/>
      <c r="C113" s="117"/>
      <c r="D113" s="117" t="s">
        <v>151</v>
      </c>
      <c r="E113" s="118"/>
      <c r="F113" s="118"/>
      <c r="G113" s="118"/>
      <c r="H113" s="119"/>
      <c r="I113" s="119"/>
      <c r="J113" s="119"/>
    </row>
    <row r="114" spans="1:10" ht="18.600000000000001" customHeight="1" x14ac:dyDescent="0.25">
      <c r="A114" s="115">
        <v>3113</v>
      </c>
      <c r="B114" s="116"/>
      <c r="C114" s="117"/>
      <c r="D114" s="117" t="s">
        <v>152</v>
      </c>
      <c r="E114" s="118"/>
      <c r="F114" s="118"/>
      <c r="G114" s="118"/>
      <c r="H114" s="119"/>
      <c r="I114" s="119"/>
      <c r="J114" s="119"/>
    </row>
    <row r="115" spans="1:10" ht="18.600000000000001" customHeight="1" x14ac:dyDescent="0.25">
      <c r="A115" s="110">
        <v>312</v>
      </c>
      <c r="B115" s="111"/>
      <c r="C115" s="112"/>
      <c r="D115" s="112" t="s">
        <v>106</v>
      </c>
      <c r="E115" s="113">
        <f>SUM(E116)</f>
        <v>0</v>
      </c>
      <c r="F115" s="113">
        <v>21261</v>
      </c>
      <c r="G115" s="113">
        <v>17655</v>
      </c>
      <c r="H115" s="114">
        <v>20000</v>
      </c>
      <c r="I115" s="114">
        <v>20000</v>
      </c>
      <c r="J115" s="114">
        <v>20000</v>
      </c>
    </row>
    <row r="116" spans="1:10" ht="18.600000000000001" customHeight="1" x14ac:dyDescent="0.25">
      <c r="A116" s="115">
        <v>3121</v>
      </c>
      <c r="B116" s="116"/>
      <c r="C116" s="117"/>
      <c r="D116" s="117" t="s">
        <v>106</v>
      </c>
      <c r="E116" s="118"/>
      <c r="F116" s="118">
        <v>21261</v>
      </c>
      <c r="G116" s="118">
        <v>17655</v>
      </c>
      <c r="H116" s="119">
        <v>20000</v>
      </c>
      <c r="I116" s="119">
        <v>20000</v>
      </c>
      <c r="J116" s="119">
        <v>20000</v>
      </c>
    </row>
    <row r="117" spans="1:10" ht="18.600000000000001" customHeight="1" x14ac:dyDescent="0.25">
      <c r="A117" s="110">
        <v>313</v>
      </c>
      <c r="B117" s="111"/>
      <c r="C117" s="112"/>
      <c r="D117" s="112" t="s">
        <v>107</v>
      </c>
      <c r="E117" s="113">
        <f>SUM(E118)</f>
        <v>0</v>
      </c>
      <c r="F117" s="113">
        <v>58303</v>
      </c>
      <c r="G117" s="113">
        <v>55055</v>
      </c>
      <c r="H117" s="114">
        <v>80000</v>
      </c>
      <c r="I117" s="114">
        <v>80000</v>
      </c>
      <c r="J117" s="114">
        <v>80000</v>
      </c>
    </row>
    <row r="118" spans="1:10" ht="29.45" customHeight="1" x14ac:dyDescent="0.25">
      <c r="A118" s="115">
        <v>3132</v>
      </c>
      <c r="B118" s="116"/>
      <c r="C118" s="117"/>
      <c r="D118" s="117" t="s">
        <v>108</v>
      </c>
      <c r="E118" s="118"/>
      <c r="F118" s="118">
        <v>58303</v>
      </c>
      <c r="G118" s="118">
        <v>55055</v>
      </c>
      <c r="H118" s="119">
        <v>80000</v>
      </c>
      <c r="I118" s="119">
        <v>80000</v>
      </c>
      <c r="J118" s="119">
        <v>80000</v>
      </c>
    </row>
    <row r="119" spans="1:10" ht="29.45" customHeight="1" x14ac:dyDescent="0.25">
      <c r="A119" s="115">
        <v>3133</v>
      </c>
      <c r="B119" s="116"/>
      <c r="C119" s="117"/>
      <c r="D119" s="117"/>
      <c r="E119" s="118"/>
      <c r="F119" s="118"/>
      <c r="G119" s="118"/>
      <c r="H119" s="119"/>
      <c r="I119" s="119"/>
      <c r="J119" s="119"/>
    </row>
    <row r="120" spans="1:10" ht="18.600000000000001" customHeight="1" x14ac:dyDescent="0.25">
      <c r="A120" s="332">
        <v>32</v>
      </c>
      <c r="B120" s="333"/>
      <c r="C120" s="334"/>
      <c r="D120" s="107" t="s">
        <v>41</v>
      </c>
      <c r="E120" s="108">
        <f>SUM(E121+E125+E128+E130+E133)</f>
        <v>0</v>
      </c>
      <c r="F120" s="108">
        <f t="shared" ref="F120:G120" si="36">SUM(F121+F125+F128+F130+F133)</f>
        <v>17713</v>
      </c>
      <c r="G120" s="108">
        <f t="shared" si="36"/>
        <v>0</v>
      </c>
      <c r="H120" s="109">
        <f>SUM(H121+H125+H130)</f>
        <v>0</v>
      </c>
      <c r="I120" s="109">
        <f>SUM(I121+I125+I128+I130)</f>
        <v>0</v>
      </c>
      <c r="J120" s="109">
        <f>SUM(J121+J125+J128+J130)</f>
        <v>0</v>
      </c>
    </row>
    <row r="121" spans="1:10" ht="21.6" customHeight="1" x14ac:dyDescent="0.25">
      <c r="A121" s="110">
        <v>321</v>
      </c>
      <c r="B121" s="111"/>
      <c r="C121" s="112"/>
      <c r="D121" s="112" t="s">
        <v>109</v>
      </c>
      <c r="E121" s="113">
        <f>SUM(E122:E124)</f>
        <v>0</v>
      </c>
      <c r="F121" s="113">
        <v>12608</v>
      </c>
      <c r="G121" s="113">
        <f t="shared" ref="G121:H121" si="37">SUM(G122:G124)</f>
        <v>0</v>
      </c>
      <c r="H121" s="114">
        <f t="shared" si="37"/>
        <v>0</v>
      </c>
      <c r="I121" s="114">
        <f t="shared" ref="I121:J121" si="38">SUM(I122:I124)</f>
        <v>0</v>
      </c>
      <c r="J121" s="114">
        <f t="shared" si="38"/>
        <v>0</v>
      </c>
    </row>
    <row r="122" spans="1:10" ht="21" customHeight="1" x14ac:dyDescent="0.25">
      <c r="A122" s="115">
        <v>3211</v>
      </c>
      <c r="B122" s="116"/>
      <c r="C122" s="117"/>
      <c r="D122" s="117" t="s">
        <v>117</v>
      </c>
      <c r="E122" s="118"/>
      <c r="F122" s="118"/>
      <c r="G122" s="118"/>
      <c r="H122" s="119"/>
      <c r="I122" s="119"/>
      <c r="J122" s="119"/>
    </row>
    <row r="123" spans="1:10" ht="24.6" customHeight="1" x14ac:dyDescent="0.25">
      <c r="A123" s="115">
        <v>3212</v>
      </c>
      <c r="B123" s="116"/>
      <c r="C123" s="117"/>
      <c r="D123" s="117" t="s">
        <v>110</v>
      </c>
      <c r="E123" s="118"/>
      <c r="F123" s="118"/>
      <c r="G123" s="118"/>
      <c r="H123" s="119"/>
      <c r="I123" s="119"/>
      <c r="J123" s="119"/>
    </row>
    <row r="124" spans="1:10" ht="21" customHeight="1" x14ac:dyDescent="0.25">
      <c r="A124" s="115">
        <v>3213</v>
      </c>
      <c r="B124" s="173"/>
      <c r="C124" s="174"/>
      <c r="D124" s="151" t="s">
        <v>153</v>
      </c>
      <c r="E124" s="118"/>
      <c r="F124" s="118"/>
      <c r="G124" s="118"/>
      <c r="H124" s="119"/>
      <c r="I124" s="119"/>
      <c r="J124" s="119"/>
    </row>
    <row r="125" spans="1:10" ht="19.899999999999999" customHeight="1" x14ac:dyDescent="0.25">
      <c r="A125" s="110">
        <v>322</v>
      </c>
      <c r="B125" s="175"/>
      <c r="C125" s="176"/>
      <c r="D125" s="177" t="s">
        <v>154</v>
      </c>
      <c r="E125" s="178">
        <f>SUM(E126+E127)</f>
        <v>0</v>
      </c>
      <c r="F125" s="178">
        <v>4736</v>
      </c>
      <c r="G125" s="178">
        <f t="shared" ref="G125:H125" si="39">SUM(G126+G127)</f>
        <v>0</v>
      </c>
      <c r="H125" s="179">
        <f t="shared" si="39"/>
        <v>0</v>
      </c>
      <c r="I125" s="179">
        <f t="shared" ref="I125:J125" si="40">SUM(I126+I127)</f>
        <v>0</v>
      </c>
      <c r="J125" s="179">
        <f t="shared" si="40"/>
        <v>0</v>
      </c>
    </row>
    <row r="126" spans="1:10" ht="26.45" customHeight="1" x14ac:dyDescent="0.25">
      <c r="A126" s="115">
        <v>3221</v>
      </c>
      <c r="B126" s="173"/>
      <c r="C126" s="174"/>
      <c r="D126" s="151" t="s">
        <v>122</v>
      </c>
      <c r="E126" s="118"/>
      <c r="F126" s="118"/>
      <c r="G126" s="118"/>
      <c r="H126" s="119"/>
      <c r="I126" s="119"/>
      <c r="J126" s="119"/>
    </row>
    <row r="127" spans="1:10" ht="19.149999999999999" customHeight="1" x14ac:dyDescent="0.25">
      <c r="A127" s="115">
        <v>3222</v>
      </c>
      <c r="B127" s="173"/>
      <c r="C127" s="174"/>
      <c r="D127" s="151" t="s">
        <v>123</v>
      </c>
      <c r="E127" s="118"/>
      <c r="F127" s="118"/>
      <c r="G127" s="118"/>
      <c r="H127" s="119"/>
      <c r="I127" s="119"/>
      <c r="J127" s="119"/>
    </row>
    <row r="128" spans="1:10" ht="19.149999999999999" customHeight="1" x14ac:dyDescent="0.25">
      <c r="A128" s="110">
        <v>323</v>
      </c>
      <c r="B128" s="145"/>
      <c r="C128" s="146"/>
      <c r="D128" s="180" t="s">
        <v>128</v>
      </c>
      <c r="E128" s="113">
        <f>SUM(E129)</f>
        <v>0</v>
      </c>
      <c r="F128" s="113">
        <f t="shared" ref="F128:J128" si="41">SUM(F129)</f>
        <v>0</v>
      </c>
      <c r="G128" s="113">
        <f t="shared" si="41"/>
        <v>0</v>
      </c>
      <c r="H128" s="114">
        <f t="shared" si="41"/>
        <v>0</v>
      </c>
      <c r="I128" s="114">
        <f t="shared" si="41"/>
        <v>0</v>
      </c>
      <c r="J128" s="114">
        <f t="shared" si="41"/>
        <v>0</v>
      </c>
    </row>
    <row r="129" spans="1:10" ht="20.45" customHeight="1" x14ac:dyDescent="0.25">
      <c r="A129" s="115">
        <v>3239</v>
      </c>
      <c r="B129" s="173"/>
      <c r="C129" s="174"/>
      <c r="D129" s="151" t="s">
        <v>137</v>
      </c>
      <c r="E129" s="118"/>
      <c r="F129" s="118"/>
      <c r="G129" s="118"/>
      <c r="H129" s="119"/>
      <c r="I129" s="119"/>
      <c r="J129" s="119"/>
    </row>
    <row r="130" spans="1:10" ht="26.45" customHeight="1" x14ac:dyDescent="0.25">
      <c r="A130" s="129">
        <v>329</v>
      </c>
      <c r="B130" s="163"/>
      <c r="C130" s="164"/>
      <c r="D130" s="137" t="s">
        <v>138</v>
      </c>
      <c r="E130" s="108">
        <f>SUM(E131)</f>
        <v>0</v>
      </c>
      <c r="F130" s="108">
        <v>369</v>
      </c>
      <c r="G130" s="108">
        <f t="shared" ref="G130" si="42">SUM(G131)</f>
        <v>0</v>
      </c>
      <c r="H130" s="109">
        <v>0</v>
      </c>
      <c r="I130" s="109">
        <v>0</v>
      </c>
      <c r="J130" s="109">
        <v>0</v>
      </c>
    </row>
    <row r="131" spans="1:10" ht="26.45" customHeight="1" x14ac:dyDescent="0.25">
      <c r="A131" s="115">
        <v>3295</v>
      </c>
      <c r="B131" s="173"/>
      <c r="C131" s="174"/>
      <c r="D131" s="151" t="s">
        <v>155</v>
      </c>
      <c r="E131" s="118"/>
      <c r="F131" s="118"/>
      <c r="G131" s="118"/>
      <c r="H131" s="119"/>
      <c r="I131" s="119"/>
      <c r="J131" s="119"/>
    </row>
    <row r="132" spans="1:10" ht="39" customHeight="1" x14ac:dyDescent="0.25">
      <c r="A132" s="115">
        <v>3296</v>
      </c>
      <c r="B132" s="173"/>
      <c r="C132" s="174"/>
      <c r="D132" s="151" t="s">
        <v>156</v>
      </c>
      <c r="E132" s="118"/>
      <c r="F132" s="118"/>
      <c r="G132" s="118"/>
      <c r="H132" s="119"/>
      <c r="I132" s="119"/>
      <c r="J132" s="119"/>
    </row>
    <row r="133" spans="1:10" ht="25.5" x14ac:dyDescent="0.25">
      <c r="A133" s="115">
        <v>3299</v>
      </c>
      <c r="B133" s="173"/>
      <c r="C133" s="174"/>
      <c r="D133" s="151" t="s">
        <v>138</v>
      </c>
      <c r="E133" s="118"/>
      <c r="F133" s="118"/>
      <c r="G133" s="118"/>
      <c r="H133" s="119"/>
      <c r="I133" s="119"/>
      <c r="J133" s="119"/>
    </row>
    <row r="134" spans="1:10" x14ac:dyDescent="0.25">
      <c r="A134" s="181">
        <v>3722</v>
      </c>
      <c r="B134" s="169"/>
      <c r="C134" s="170"/>
      <c r="D134" s="117" t="s">
        <v>157</v>
      </c>
      <c r="E134" s="118"/>
      <c r="F134" s="118"/>
      <c r="G134" s="118"/>
      <c r="H134" s="119"/>
      <c r="I134" s="119"/>
      <c r="J134" s="119"/>
    </row>
    <row r="135" spans="1:10" x14ac:dyDescent="0.25">
      <c r="A135" s="181">
        <v>343</v>
      </c>
      <c r="B135" s="169"/>
      <c r="C135" s="170"/>
      <c r="D135" s="117" t="s">
        <v>144</v>
      </c>
      <c r="E135" s="118"/>
      <c r="F135" s="118">
        <v>369</v>
      </c>
      <c r="G135" s="182"/>
      <c r="H135" s="119"/>
      <c r="I135" s="119"/>
      <c r="J135" s="119"/>
    </row>
    <row r="136" spans="1:10" x14ac:dyDescent="0.25">
      <c r="A136" s="181">
        <v>3812</v>
      </c>
      <c r="B136" s="169"/>
      <c r="C136" s="170"/>
      <c r="D136" s="117" t="s">
        <v>158</v>
      </c>
      <c r="E136" s="118"/>
      <c r="F136" s="118"/>
      <c r="G136" s="118"/>
      <c r="H136" s="119">
        <v>0</v>
      </c>
      <c r="I136" s="119">
        <v>0</v>
      </c>
      <c r="J136" s="119">
        <v>0</v>
      </c>
    </row>
    <row r="137" spans="1:10" ht="25.5" x14ac:dyDescent="0.25">
      <c r="A137" s="335">
        <v>42</v>
      </c>
      <c r="B137" s="336"/>
      <c r="C137" s="337"/>
      <c r="D137" s="183" t="s">
        <v>86</v>
      </c>
      <c r="E137" s="108">
        <f>SUM(E138+E140)</f>
        <v>0</v>
      </c>
      <c r="F137" s="108">
        <f t="shared" ref="F137:H137" si="43">SUM(F138+F140)</f>
        <v>0</v>
      </c>
      <c r="G137" s="184">
        <f t="shared" si="43"/>
        <v>0</v>
      </c>
      <c r="H137" s="109">
        <f t="shared" si="43"/>
        <v>0</v>
      </c>
      <c r="I137" s="109">
        <f t="shared" ref="I137:J137" si="44">SUM(I138+I140)</f>
        <v>0</v>
      </c>
      <c r="J137" s="109">
        <f t="shared" si="44"/>
        <v>0</v>
      </c>
    </row>
    <row r="138" spans="1:10" x14ac:dyDescent="0.25">
      <c r="A138" s="165">
        <v>422</v>
      </c>
      <c r="B138" s="166"/>
      <c r="C138" s="167"/>
      <c r="D138" s="185" t="s">
        <v>159</v>
      </c>
      <c r="E138" s="113">
        <f>SUM(E139)</f>
        <v>0</v>
      </c>
      <c r="F138" s="113">
        <f t="shared" ref="F138:J138" si="45">SUM(F139)</f>
        <v>0</v>
      </c>
      <c r="G138" s="113">
        <f t="shared" si="45"/>
        <v>0</v>
      </c>
      <c r="H138" s="114">
        <f t="shared" si="45"/>
        <v>0</v>
      </c>
      <c r="I138" s="114">
        <f t="shared" si="45"/>
        <v>0</v>
      </c>
      <c r="J138" s="114">
        <f t="shared" si="45"/>
        <v>0</v>
      </c>
    </row>
    <row r="139" spans="1:10" x14ac:dyDescent="0.25">
      <c r="A139" s="168">
        <v>4221</v>
      </c>
      <c r="B139" s="169"/>
      <c r="C139" s="170"/>
      <c r="D139" s="186" t="s">
        <v>160</v>
      </c>
      <c r="E139" s="118"/>
      <c r="F139" s="118"/>
      <c r="G139" s="118"/>
      <c r="H139" s="119"/>
      <c r="I139" s="119"/>
      <c r="J139" s="119"/>
    </row>
    <row r="140" spans="1:10" ht="25.5" x14ac:dyDescent="0.25">
      <c r="A140" s="165">
        <v>424</v>
      </c>
      <c r="B140" s="166"/>
      <c r="C140" s="167"/>
      <c r="D140" s="185" t="s">
        <v>161</v>
      </c>
      <c r="E140" s="113">
        <f>SUM(E141)</f>
        <v>0</v>
      </c>
      <c r="F140" s="113">
        <f t="shared" ref="F140:J140" si="46">SUM(F141)</f>
        <v>0</v>
      </c>
      <c r="G140" s="113">
        <f t="shared" si="46"/>
        <v>0</v>
      </c>
      <c r="H140" s="114">
        <f t="shared" si="46"/>
        <v>0</v>
      </c>
      <c r="I140" s="114">
        <f t="shared" si="46"/>
        <v>0</v>
      </c>
      <c r="J140" s="114">
        <f t="shared" si="46"/>
        <v>0</v>
      </c>
    </row>
    <row r="141" spans="1:10" x14ac:dyDescent="0.25">
      <c r="A141" s="168">
        <v>4241</v>
      </c>
      <c r="B141" s="169"/>
      <c r="C141" s="170"/>
      <c r="D141" s="186" t="s">
        <v>162</v>
      </c>
      <c r="E141" s="118"/>
      <c r="F141" s="118"/>
      <c r="G141" s="118"/>
      <c r="H141" s="119"/>
      <c r="I141" s="119"/>
      <c r="J141" s="119"/>
    </row>
    <row r="142" spans="1:10" ht="25.5" x14ac:dyDescent="0.25">
      <c r="A142" s="313" t="s">
        <v>163</v>
      </c>
      <c r="B142" s="314"/>
      <c r="C142" s="315"/>
      <c r="D142" s="136" t="s">
        <v>164</v>
      </c>
      <c r="E142" s="102">
        <f>SUM(E143+E154)</f>
        <v>0</v>
      </c>
      <c r="F142" s="102">
        <f t="shared" ref="F142:H142" si="47">SUM(F143+F154)</f>
        <v>0</v>
      </c>
      <c r="G142" s="102">
        <f t="shared" si="47"/>
        <v>0</v>
      </c>
      <c r="H142" s="103">
        <f t="shared" si="47"/>
        <v>0</v>
      </c>
      <c r="I142" s="103">
        <f t="shared" ref="I142:J142" si="48">SUM(I143+I154)</f>
        <v>0</v>
      </c>
      <c r="J142" s="103">
        <f t="shared" si="48"/>
        <v>0</v>
      </c>
    </row>
    <row r="143" spans="1:10" x14ac:dyDescent="0.25">
      <c r="A143" s="187">
        <v>3</v>
      </c>
      <c r="B143" s="126"/>
      <c r="C143" s="127"/>
      <c r="D143" s="127" t="s">
        <v>39</v>
      </c>
      <c r="E143" s="105">
        <f>SUM(E144)</f>
        <v>0</v>
      </c>
      <c r="F143" s="105">
        <f t="shared" ref="F143:J143" si="49">SUM(F144)</f>
        <v>0</v>
      </c>
      <c r="G143" s="105">
        <f t="shared" si="49"/>
        <v>0</v>
      </c>
      <c r="H143" s="106">
        <f t="shared" si="49"/>
        <v>0</v>
      </c>
      <c r="I143" s="106">
        <f t="shared" si="49"/>
        <v>0</v>
      </c>
      <c r="J143" s="106">
        <f t="shared" si="49"/>
        <v>0</v>
      </c>
    </row>
    <row r="144" spans="1:10" x14ac:dyDescent="0.25">
      <c r="A144" s="332">
        <v>32</v>
      </c>
      <c r="B144" s="333"/>
      <c r="C144" s="334"/>
      <c r="D144" s="107" t="s">
        <v>41</v>
      </c>
      <c r="E144" s="108">
        <f>SUM(E145+E149+E152)</f>
        <v>0</v>
      </c>
      <c r="F144" s="108">
        <f t="shared" ref="F144:H144" si="50">SUM(F145+F149+F152)</f>
        <v>0</v>
      </c>
      <c r="G144" s="108">
        <f t="shared" si="50"/>
        <v>0</v>
      </c>
      <c r="H144" s="109">
        <f t="shared" si="50"/>
        <v>0</v>
      </c>
      <c r="I144" s="109">
        <f t="shared" ref="I144:J144" si="51">SUM(I145+I149+I152)</f>
        <v>0</v>
      </c>
      <c r="J144" s="109">
        <f t="shared" si="51"/>
        <v>0</v>
      </c>
    </row>
    <row r="145" spans="1:10" x14ac:dyDescent="0.25">
      <c r="A145" s="110">
        <v>321</v>
      </c>
      <c r="B145" s="111"/>
      <c r="C145" s="112"/>
      <c r="D145" s="112" t="s">
        <v>109</v>
      </c>
      <c r="E145" s="113">
        <f>SUM(E146:E148)</f>
        <v>0</v>
      </c>
      <c r="F145" s="113">
        <f t="shared" ref="F145:H145" si="52">SUM(F146:F148)</f>
        <v>0</v>
      </c>
      <c r="G145" s="113">
        <f t="shared" si="52"/>
        <v>0</v>
      </c>
      <c r="H145" s="113">
        <f t="shared" si="52"/>
        <v>0</v>
      </c>
      <c r="I145" s="113">
        <f t="shared" ref="I145:J145" si="53">SUM(I146:I148)</f>
        <v>0</v>
      </c>
      <c r="J145" s="113">
        <f t="shared" si="53"/>
        <v>0</v>
      </c>
    </row>
    <row r="146" spans="1:10" x14ac:dyDescent="0.25">
      <c r="A146" s="115">
        <v>3211</v>
      </c>
      <c r="B146" s="116"/>
      <c r="C146" s="117"/>
      <c r="D146" s="117" t="s">
        <v>117</v>
      </c>
      <c r="E146" s="118"/>
      <c r="F146" s="118"/>
      <c r="G146" s="118"/>
      <c r="H146" s="118"/>
      <c r="I146" s="118"/>
      <c r="J146" s="118"/>
    </row>
    <row r="147" spans="1:10" ht="25.5" x14ac:dyDescent="0.25">
      <c r="A147" s="115">
        <v>3212</v>
      </c>
      <c r="B147" s="116"/>
      <c r="C147" s="117"/>
      <c r="D147" s="117" t="s">
        <v>110</v>
      </c>
      <c r="E147" s="118"/>
      <c r="F147" s="118"/>
      <c r="G147" s="118"/>
      <c r="H147" s="118"/>
      <c r="I147" s="118"/>
      <c r="J147" s="118"/>
    </row>
    <row r="148" spans="1:10" x14ac:dyDescent="0.25">
      <c r="A148" s="115">
        <v>3213</v>
      </c>
      <c r="B148" s="173"/>
      <c r="C148" s="174"/>
      <c r="D148" s="151" t="s">
        <v>153</v>
      </c>
      <c r="E148" s="118"/>
      <c r="F148" s="118"/>
      <c r="G148" s="118"/>
      <c r="H148" s="118"/>
      <c r="I148" s="118"/>
      <c r="J148" s="118"/>
    </row>
    <row r="149" spans="1:10" ht="25.5" x14ac:dyDescent="0.25">
      <c r="A149" s="110">
        <v>329</v>
      </c>
      <c r="B149" s="175"/>
      <c r="C149" s="176"/>
      <c r="D149" s="177" t="s">
        <v>138</v>
      </c>
      <c r="E149" s="178">
        <f>SUM(E150+E151)</f>
        <v>0</v>
      </c>
      <c r="F149" s="178">
        <f t="shared" ref="F149:H149" si="54">SUM(F150+F151)</f>
        <v>0</v>
      </c>
      <c r="G149" s="178">
        <f t="shared" si="54"/>
        <v>0</v>
      </c>
      <c r="H149" s="179">
        <f t="shared" si="54"/>
        <v>0</v>
      </c>
      <c r="I149" s="179">
        <f t="shared" ref="I149:J149" si="55">SUM(I150+I151)</f>
        <v>0</v>
      </c>
      <c r="J149" s="179">
        <f t="shared" si="55"/>
        <v>0</v>
      </c>
    </row>
    <row r="150" spans="1:10" ht="23.45" customHeight="1" x14ac:dyDescent="0.25">
      <c r="A150" s="115">
        <v>3295</v>
      </c>
      <c r="B150" s="173"/>
      <c r="C150" s="174"/>
      <c r="D150" s="151" t="s">
        <v>141</v>
      </c>
      <c r="E150" s="118"/>
      <c r="F150" s="118"/>
      <c r="G150" s="118"/>
      <c r="H150" s="119"/>
      <c r="I150" s="119"/>
      <c r="J150" s="119"/>
    </row>
    <row r="151" spans="1:10" x14ac:dyDescent="0.25">
      <c r="A151" s="115">
        <v>3299</v>
      </c>
      <c r="B151" s="173"/>
      <c r="C151" s="174"/>
      <c r="D151" s="151" t="s">
        <v>142</v>
      </c>
      <c r="E151" s="118"/>
      <c r="F151" s="118"/>
      <c r="G151" s="118"/>
      <c r="H151" s="119"/>
      <c r="I151" s="119"/>
      <c r="J151" s="119"/>
    </row>
    <row r="152" spans="1:10" x14ac:dyDescent="0.25">
      <c r="A152" s="110">
        <v>323</v>
      </c>
      <c r="B152" s="145"/>
      <c r="C152" s="146"/>
      <c r="D152" s="180" t="s">
        <v>128</v>
      </c>
      <c r="E152" s="113">
        <f>SUM(E153)</f>
        <v>0</v>
      </c>
      <c r="F152" s="113">
        <f t="shared" ref="F152:J152" si="56">SUM(F153)</f>
        <v>0</v>
      </c>
      <c r="G152" s="113">
        <f t="shared" si="56"/>
        <v>0</v>
      </c>
      <c r="H152" s="113">
        <f t="shared" si="56"/>
        <v>0</v>
      </c>
      <c r="I152" s="113">
        <f t="shared" si="56"/>
        <v>0</v>
      </c>
      <c r="J152" s="113">
        <f t="shared" si="56"/>
        <v>0</v>
      </c>
    </row>
    <row r="153" spans="1:10" ht="16.899999999999999" customHeight="1" x14ac:dyDescent="0.25">
      <c r="A153" s="115">
        <v>3239</v>
      </c>
      <c r="B153" s="173"/>
      <c r="C153" s="174"/>
      <c r="D153" s="151" t="s">
        <v>137</v>
      </c>
      <c r="E153" s="118"/>
      <c r="F153" s="118"/>
      <c r="G153" s="118"/>
      <c r="H153" s="118"/>
      <c r="I153" s="118"/>
      <c r="J153" s="118"/>
    </row>
    <row r="154" spans="1:10" ht="24.6" customHeight="1" x14ac:dyDescent="0.25">
      <c r="A154" s="341">
        <v>4</v>
      </c>
      <c r="B154" s="342"/>
      <c r="C154" s="343"/>
      <c r="D154" s="188" t="s">
        <v>45</v>
      </c>
      <c r="E154" s="105">
        <f>SUM(E155+E158)</f>
        <v>0</v>
      </c>
      <c r="F154" s="105">
        <f t="shared" ref="F154:H154" si="57">SUM(F155+F158)</f>
        <v>0</v>
      </c>
      <c r="G154" s="105">
        <f t="shared" si="57"/>
        <v>0</v>
      </c>
      <c r="H154" s="105">
        <f t="shared" si="57"/>
        <v>0</v>
      </c>
      <c r="I154" s="105">
        <f t="shared" ref="I154:J154" si="58">SUM(I155+I158)</f>
        <v>0</v>
      </c>
      <c r="J154" s="105">
        <f t="shared" si="58"/>
        <v>0</v>
      </c>
    </row>
    <row r="155" spans="1:10" ht="25.9" customHeight="1" x14ac:dyDescent="0.25">
      <c r="A155" s="335">
        <v>42</v>
      </c>
      <c r="B155" s="336"/>
      <c r="C155" s="337"/>
      <c r="D155" s="183" t="s">
        <v>86</v>
      </c>
      <c r="E155" s="108">
        <f>SUM(E156+E158)</f>
        <v>0</v>
      </c>
      <c r="F155" s="108">
        <f t="shared" ref="F155:H155" si="59">SUM(F156+F158)</f>
        <v>0</v>
      </c>
      <c r="G155" s="108">
        <f t="shared" si="59"/>
        <v>0</v>
      </c>
      <c r="H155" s="108">
        <f t="shared" si="59"/>
        <v>0</v>
      </c>
      <c r="I155" s="108">
        <f t="shared" ref="I155:J155" si="60">SUM(I156+I158)</f>
        <v>0</v>
      </c>
      <c r="J155" s="108">
        <f t="shared" si="60"/>
        <v>0</v>
      </c>
    </row>
    <row r="156" spans="1:10" ht="16.899999999999999" customHeight="1" x14ac:dyDescent="0.25">
      <c r="A156" s="165">
        <v>422</v>
      </c>
      <c r="B156" s="166"/>
      <c r="C156" s="167"/>
      <c r="D156" s="185" t="s">
        <v>159</v>
      </c>
      <c r="E156" s="113">
        <f>SUM(E157)</f>
        <v>0</v>
      </c>
      <c r="F156" s="113">
        <f t="shared" ref="F156:J156" si="61">SUM(F157)</f>
        <v>0</v>
      </c>
      <c r="G156" s="113">
        <f t="shared" si="61"/>
        <v>0</v>
      </c>
      <c r="H156" s="113">
        <f t="shared" si="61"/>
        <v>0</v>
      </c>
      <c r="I156" s="113">
        <f t="shared" si="61"/>
        <v>0</v>
      </c>
      <c r="J156" s="113">
        <f t="shared" si="61"/>
        <v>0</v>
      </c>
    </row>
    <row r="157" spans="1:10" ht="16.899999999999999" customHeight="1" x14ac:dyDescent="0.25">
      <c r="A157" s="168">
        <v>4221</v>
      </c>
      <c r="B157" s="169"/>
      <c r="C157" s="170"/>
      <c r="D157" s="186" t="s">
        <v>160</v>
      </c>
      <c r="E157" s="118"/>
      <c r="F157" s="118"/>
      <c r="G157" s="118"/>
      <c r="H157" s="118"/>
      <c r="I157" s="118"/>
      <c r="J157" s="118"/>
    </row>
    <row r="158" spans="1:10" ht="26.45" customHeight="1" x14ac:dyDescent="0.25">
      <c r="A158" s="165">
        <v>424</v>
      </c>
      <c r="B158" s="166"/>
      <c r="C158" s="167"/>
      <c r="D158" s="185" t="s">
        <v>161</v>
      </c>
      <c r="E158" s="113">
        <f>SUM(E159)</f>
        <v>0</v>
      </c>
      <c r="F158" s="113">
        <f t="shared" ref="F158:J158" si="62">SUM(F159)</f>
        <v>0</v>
      </c>
      <c r="G158" s="113">
        <f t="shared" si="62"/>
        <v>0</v>
      </c>
      <c r="H158" s="113">
        <f t="shared" si="62"/>
        <v>0</v>
      </c>
      <c r="I158" s="113">
        <f t="shared" si="62"/>
        <v>0</v>
      </c>
      <c r="J158" s="113">
        <f t="shared" si="62"/>
        <v>0</v>
      </c>
    </row>
    <row r="159" spans="1:10" ht="16.899999999999999" customHeight="1" x14ac:dyDescent="0.25">
      <c r="A159" s="168">
        <v>4241</v>
      </c>
      <c r="B159" s="169"/>
      <c r="C159" s="170"/>
      <c r="D159" s="186" t="s">
        <v>162</v>
      </c>
      <c r="E159" s="118"/>
      <c r="F159" s="118"/>
      <c r="G159" s="118"/>
      <c r="H159" s="118"/>
      <c r="I159" s="118"/>
      <c r="J159" s="118"/>
    </row>
    <row r="160" spans="1:10" ht="25.5" x14ac:dyDescent="0.25">
      <c r="A160" s="344" t="s">
        <v>165</v>
      </c>
      <c r="B160" s="345"/>
      <c r="C160" s="346"/>
      <c r="D160" s="189" t="s">
        <v>166</v>
      </c>
      <c r="E160" s="134">
        <f t="shared" ref="E160:J164" si="63">SUM(E161)</f>
        <v>0</v>
      </c>
      <c r="F160" s="134">
        <f t="shared" si="63"/>
        <v>9692</v>
      </c>
      <c r="G160" s="134">
        <f t="shared" si="63"/>
        <v>8000</v>
      </c>
      <c r="H160" s="135">
        <f t="shared" si="63"/>
        <v>7800</v>
      </c>
      <c r="I160" s="135">
        <f t="shared" si="63"/>
        <v>7800</v>
      </c>
      <c r="J160" s="135">
        <f t="shared" si="63"/>
        <v>7800</v>
      </c>
    </row>
    <row r="161" spans="1:10" x14ac:dyDescent="0.25">
      <c r="A161" s="347" t="s">
        <v>147</v>
      </c>
      <c r="B161" s="348"/>
      <c r="C161" s="349"/>
      <c r="D161" s="136" t="s">
        <v>148</v>
      </c>
      <c r="E161" s="102">
        <f t="shared" si="63"/>
        <v>0</v>
      </c>
      <c r="F161" s="102">
        <f t="shared" si="63"/>
        <v>9692</v>
      </c>
      <c r="G161" s="102">
        <f t="shared" si="63"/>
        <v>8000</v>
      </c>
      <c r="H161" s="103">
        <f t="shared" si="63"/>
        <v>7800</v>
      </c>
      <c r="I161" s="103">
        <f t="shared" si="63"/>
        <v>7800</v>
      </c>
      <c r="J161" s="103">
        <f t="shared" si="63"/>
        <v>7800</v>
      </c>
    </row>
    <row r="162" spans="1:10" x14ac:dyDescent="0.25">
      <c r="A162" s="341">
        <v>3</v>
      </c>
      <c r="B162" s="342"/>
      <c r="C162" s="343"/>
      <c r="D162" s="104" t="s">
        <v>39</v>
      </c>
      <c r="E162" s="105">
        <f>SUM(E163)</f>
        <v>0</v>
      </c>
      <c r="F162" s="105">
        <f t="shared" si="63"/>
        <v>9692</v>
      </c>
      <c r="G162" s="105">
        <f t="shared" si="63"/>
        <v>8000</v>
      </c>
      <c r="H162" s="106">
        <f t="shared" si="63"/>
        <v>7800</v>
      </c>
      <c r="I162" s="106">
        <f t="shared" si="63"/>
        <v>7800</v>
      </c>
      <c r="J162" s="106">
        <f t="shared" si="63"/>
        <v>7800</v>
      </c>
    </row>
    <row r="163" spans="1:10" x14ac:dyDescent="0.25">
      <c r="A163" s="162">
        <v>32</v>
      </c>
      <c r="B163" s="163"/>
      <c r="C163" s="164"/>
      <c r="D163" s="137" t="s">
        <v>41</v>
      </c>
      <c r="E163" s="108">
        <f>SUM(E164)</f>
        <v>0</v>
      </c>
      <c r="F163" s="108">
        <f t="shared" si="63"/>
        <v>9692</v>
      </c>
      <c r="G163" s="108">
        <f t="shared" si="63"/>
        <v>8000</v>
      </c>
      <c r="H163" s="109">
        <f t="shared" si="63"/>
        <v>7800</v>
      </c>
      <c r="I163" s="109">
        <f t="shared" si="63"/>
        <v>7800</v>
      </c>
      <c r="J163" s="109">
        <f t="shared" si="63"/>
        <v>7800</v>
      </c>
    </row>
    <row r="164" spans="1:10" x14ac:dyDescent="0.25">
      <c r="A164" s="144">
        <v>323</v>
      </c>
      <c r="B164" s="145"/>
      <c r="C164" s="146"/>
      <c r="D164" s="180" t="s">
        <v>128</v>
      </c>
      <c r="E164" s="113">
        <f>SUM(E165)</f>
        <v>0</v>
      </c>
      <c r="F164" s="113">
        <v>9692</v>
      </c>
      <c r="G164" s="113">
        <v>8000</v>
      </c>
      <c r="H164" s="114">
        <v>7800</v>
      </c>
      <c r="I164" s="114">
        <v>7800</v>
      </c>
      <c r="J164" s="114">
        <v>7800</v>
      </c>
    </row>
    <row r="165" spans="1:10" ht="27.75" customHeight="1" x14ac:dyDescent="0.25">
      <c r="A165" s="350">
        <v>3232</v>
      </c>
      <c r="B165" s="351"/>
      <c r="C165" s="352"/>
      <c r="D165" s="151" t="s">
        <v>130</v>
      </c>
      <c r="E165" s="118">
        <v>0</v>
      </c>
      <c r="F165" s="118"/>
      <c r="G165" s="118"/>
      <c r="H165" s="119"/>
      <c r="I165" s="119"/>
      <c r="J165" s="119"/>
    </row>
    <row r="166" spans="1:10" ht="25.5" x14ac:dyDescent="0.25">
      <c r="A166" s="344" t="s">
        <v>167</v>
      </c>
      <c r="B166" s="345"/>
      <c r="C166" s="346"/>
      <c r="D166" s="189" t="s">
        <v>168</v>
      </c>
      <c r="E166" s="134">
        <f t="shared" ref="E166:J167" si="64">SUM(E167)</f>
        <v>0</v>
      </c>
      <c r="F166" s="134">
        <f t="shared" si="64"/>
        <v>58126</v>
      </c>
      <c r="G166" s="134">
        <f t="shared" si="64"/>
        <v>16500</v>
      </c>
      <c r="H166" s="190">
        <f t="shared" si="64"/>
        <v>16800</v>
      </c>
      <c r="I166" s="190">
        <f t="shared" si="64"/>
        <v>16800</v>
      </c>
      <c r="J166" s="190">
        <f t="shared" si="64"/>
        <v>16800</v>
      </c>
    </row>
    <row r="167" spans="1:10" x14ac:dyDescent="0.25">
      <c r="A167" s="353" t="s">
        <v>147</v>
      </c>
      <c r="B167" s="354"/>
      <c r="C167" s="355"/>
      <c r="D167" s="191" t="s">
        <v>148</v>
      </c>
      <c r="E167" s="102">
        <f t="shared" si="64"/>
        <v>0</v>
      </c>
      <c r="F167" s="102">
        <f t="shared" si="64"/>
        <v>58126</v>
      </c>
      <c r="G167" s="102">
        <f t="shared" si="64"/>
        <v>16500</v>
      </c>
      <c r="H167" s="192">
        <f t="shared" si="64"/>
        <v>16800</v>
      </c>
      <c r="I167" s="192">
        <f t="shared" si="64"/>
        <v>16800</v>
      </c>
      <c r="J167" s="192">
        <f t="shared" si="64"/>
        <v>16800</v>
      </c>
    </row>
    <row r="168" spans="1:10" ht="25.5" x14ac:dyDescent="0.25">
      <c r="A168" s="341">
        <v>4</v>
      </c>
      <c r="B168" s="342"/>
      <c r="C168" s="343"/>
      <c r="D168" s="188" t="s">
        <v>45</v>
      </c>
      <c r="E168" s="105">
        <f>SUM(E169)</f>
        <v>0</v>
      </c>
      <c r="F168" s="105">
        <f>SUM(F169+F170)</f>
        <v>58126</v>
      </c>
      <c r="G168" s="105">
        <f>SUM(G169+G171)</f>
        <v>16500</v>
      </c>
      <c r="H168" s="193">
        <v>16800</v>
      </c>
      <c r="I168" s="193">
        <v>16800</v>
      </c>
      <c r="J168" s="193">
        <v>16800</v>
      </c>
    </row>
    <row r="169" spans="1:10" ht="25.5" x14ac:dyDescent="0.25">
      <c r="A169" s="335">
        <v>45</v>
      </c>
      <c r="B169" s="336"/>
      <c r="C169" s="337"/>
      <c r="D169" s="183" t="s">
        <v>169</v>
      </c>
      <c r="E169" s="108">
        <f>SUM(E170)</f>
        <v>0</v>
      </c>
      <c r="F169" s="108">
        <f t="shared" ref="F169:J169" si="65">SUM(F170)</f>
        <v>29063</v>
      </c>
      <c r="G169" s="108">
        <f t="shared" si="65"/>
        <v>6500</v>
      </c>
      <c r="H169" s="184">
        <f t="shared" si="65"/>
        <v>16800</v>
      </c>
      <c r="I169" s="184">
        <f t="shared" si="65"/>
        <v>16800</v>
      </c>
      <c r="J169" s="184">
        <f t="shared" si="65"/>
        <v>16800</v>
      </c>
    </row>
    <row r="170" spans="1:10" ht="25.5" x14ac:dyDescent="0.25">
      <c r="A170" s="356">
        <v>451</v>
      </c>
      <c r="B170" s="357"/>
      <c r="C170" s="358"/>
      <c r="D170" s="185" t="s">
        <v>170</v>
      </c>
      <c r="E170" s="113">
        <f>SUM(E171)</f>
        <v>0</v>
      </c>
      <c r="F170" s="113">
        <v>29063</v>
      </c>
      <c r="G170" s="113">
        <v>6500</v>
      </c>
      <c r="H170" s="194">
        <v>16800</v>
      </c>
      <c r="I170" s="194">
        <v>16800</v>
      </c>
      <c r="J170" s="194">
        <v>16800</v>
      </c>
    </row>
    <row r="171" spans="1:10" x14ac:dyDescent="0.25">
      <c r="A171" s="195">
        <v>422</v>
      </c>
      <c r="B171" s="173"/>
      <c r="C171" s="174"/>
      <c r="D171" s="185" t="s">
        <v>159</v>
      </c>
      <c r="E171" s="118"/>
      <c r="F171" s="118">
        <v>0</v>
      </c>
      <c r="G171" s="118">
        <v>10000</v>
      </c>
      <c r="H171" s="182"/>
      <c r="I171" s="182"/>
      <c r="J171" s="182"/>
    </row>
    <row r="172" spans="1:10" ht="25.5" x14ac:dyDescent="0.25">
      <c r="A172" s="338" t="s">
        <v>171</v>
      </c>
      <c r="B172" s="339"/>
      <c r="C172" s="340"/>
      <c r="D172" s="196" t="s">
        <v>172</v>
      </c>
      <c r="E172" s="132">
        <f>SUM(E173+E179+E188+E195+E205+E215+E262+E289+E295+E301)</f>
        <v>2016</v>
      </c>
      <c r="F172" s="132">
        <f>SUM(F173+F179+F195+F215+F262+F289)</f>
        <v>16421</v>
      </c>
      <c r="G172" s="132">
        <f>SUM(G179+G188+G195+G205+G215+G289+G295+G301)</f>
        <v>28070</v>
      </c>
      <c r="H172" s="133">
        <f>SUM(H173+H179+H188+H205+H215+H262+H289+H295)</f>
        <v>39048</v>
      </c>
      <c r="I172" s="133">
        <f>SUM(I173+I179+I188+I195+I205+I215+I262+I289+I295)</f>
        <v>38298</v>
      </c>
      <c r="J172" s="133">
        <f>SUM(J173+J179+J188+J195+J205+J215+J262+J289+J295)</f>
        <v>38298</v>
      </c>
    </row>
    <row r="173" spans="1:10" ht="25.5" x14ac:dyDescent="0.25">
      <c r="A173" s="344" t="s">
        <v>173</v>
      </c>
      <c r="B173" s="345"/>
      <c r="C173" s="346"/>
      <c r="D173" s="197" t="s">
        <v>174</v>
      </c>
      <c r="E173" s="134">
        <f t="shared" ref="E173:J176" si="66">SUM(E174)</f>
        <v>0</v>
      </c>
      <c r="F173" s="134">
        <f>SUM(F174)</f>
        <v>6756</v>
      </c>
      <c r="G173" s="134">
        <f t="shared" si="66"/>
        <v>6756</v>
      </c>
      <c r="H173" s="135">
        <f t="shared" si="66"/>
        <v>9000</v>
      </c>
      <c r="I173" s="135">
        <f t="shared" si="66"/>
        <v>9000</v>
      </c>
      <c r="J173" s="135">
        <f t="shared" si="66"/>
        <v>9000</v>
      </c>
    </row>
    <row r="174" spans="1:10" ht="14.45" customHeight="1" x14ac:dyDescent="0.25">
      <c r="A174" s="353" t="s">
        <v>102</v>
      </c>
      <c r="B174" s="354"/>
      <c r="C174" s="355"/>
      <c r="D174" s="198" t="s">
        <v>103</v>
      </c>
      <c r="E174" s="102">
        <f t="shared" si="66"/>
        <v>0</v>
      </c>
      <c r="F174" s="102">
        <f t="shared" si="66"/>
        <v>6756</v>
      </c>
      <c r="G174" s="102">
        <f t="shared" si="66"/>
        <v>6756</v>
      </c>
      <c r="H174" s="103">
        <f>SUM(H175)</f>
        <v>9000</v>
      </c>
      <c r="I174" s="103">
        <f>SUM(I175)</f>
        <v>9000</v>
      </c>
      <c r="J174" s="103">
        <f>SUM(J175)</f>
        <v>9000</v>
      </c>
    </row>
    <row r="175" spans="1:10" ht="14.45" customHeight="1" x14ac:dyDescent="0.25">
      <c r="A175" s="199">
        <v>3</v>
      </c>
      <c r="B175" s="200"/>
      <c r="C175" s="201"/>
      <c r="D175" s="202" t="s">
        <v>39</v>
      </c>
      <c r="E175" s="105">
        <f t="shared" si="66"/>
        <v>0</v>
      </c>
      <c r="F175" s="105">
        <f t="shared" si="66"/>
        <v>6756</v>
      </c>
      <c r="G175" s="105">
        <v>6756</v>
      </c>
      <c r="H175" s="106">
        <f t="shared" si="66"/>
        <v>9000</v>
      </c>
      <c r="I175" s="106">
        <f t="shared" si="66"/>
        <v>9000</v>
      </c>
      <c r="J175" s="106">
        <f t="shared" si="66"/>
        <v>9000</v>
      </c>
    </row>
    <row r="176" spans="1:10" ht="38.25" x14ac:dyDescent="0.25">
      <c r="A176" s="335">
        <v>37</v>
      </c>
      <c r="B176" s="336"/>
      <c r="C176" s="337"/>
      <c r="D176" s="203" t="s">
        <v>175</v>
      </c>
      <c r="E176" s="108">
        <f>SUM(E177)</f>
        <v>0</v>
      </c>
      <c r="F176" s="108">
        <f t="shared" si="66"/>
        <v>6756</v>
      </c>
      <c r="G176" s="108">
        <f t="shared" si="66"/>
        <v>6756</v>
      </c>
      <c r="H176" s="109">
        <f t="shared" si="66"/>
        <v>9000</v>
      </c>
      <c r="I176" s="109">
        <f t="shared" si="66"/>
        <v>9000</v>
      </c>
      <c r="J176" s="109">
        <f t="shared" si="66"/>
        <v>9000</v>
      </c>
    </row>
    <row r="177" spans="1:12" ht="25.5" x14ac:dyDescent="0.25">
      <c r="A177" s="165">
        <v>372</v>
      </c>
      <c r="B177" s="166"/>
      <c r="C177" s="167"/>
      <c r="D177" s="112" t="s">
        <v>176</v>
      </c>
      <c r="E177" s="113">
        <f>SUM(E178)</f>
        <v>0</v>
      </c>
      <c r="F177" s="113">
        <v>6756</v>
      </c>
      <c r="G177" s="113">
        <v>6756</v>
      </c>
      <c r="H177" s="114">
        <v>9000</v>
      </c>
      <c r="I177" s="114">
        <v>9000</v>
      </c>
      <c r="J177" s="114">
        <v>9000</v>
      </c>
    </row>
    <row r="178" spans="1:12" ht="25.5" x14ac:dyDescent="0.25">
      <c r="A178" s="168">
        <v>3722</v>
      </c>
      <c r="B178" s="169"/>
      <c r="C178" s="170"/>
      <c r="D178" s="117" t="s">
        <v>177</v>
      </c>
      <c r="E178" s="118"/>
      <c r="F178" s="118"/>
      <c r="G178" s="118"/>
      <c r="H178" s="119"/>
      <c r="I178" s="119"/>
      <c r="J178" s="119"/>
    </row>
    <row r="179" spans="1:12" ht="23.45" customHeight="1" x14ac:dyDescent="0.25">
      <c r="A179" s="344" t="s">
        <v>178</v>
      </c>
      <c r="B179" s="345"/>
      <c r="C179" s="346"/>
      <c r="D179" s="204" t="s">
        <v>179</v>
      </c>
      <c r="E179" s="99">
        <f t="shared" ref="E179:J181" si="67">SUM(E180)</f>
        <v>0</v>
      </c>
      <c r="F179" s="99">
        <f t="shared" si="67"/>
        <v>0</v>
      </c>
      <c r="G179" s="99">
        <f t="shared" si="67"/>
        <v>0</v>
      </c>
      <c r="H179" s="99">
        <f t="shared" si="67"/>
        <v>0</v>
      </c>
      <c r="I179" s="99">
        <f t="shared" si="67"/>
        <v>0</v>
      </c>
      <c r="J179" s="99">
        <f t="shared" si="67"/>
        <v>0</v>
      </c>
      <c r="L179" s="205"/>
    </row>
    <row r="180" spans="1:12" x14ac:dyDescent="0.25">
      <c r="A180" s="353" t="s">
        <v>102</v>
      </c>
      <c r="B180" s="354"/>
      <c r="C180" s="355"/>
      <c r="D180" s="206" t="s">
        <v>103</v>
      </c>
      <c r="E180" s="102">
        <f t="shared" si="67"/>
        <v>0</v>
      </c>
      <c r="F180" s="102">
        <f t="shared" si="67"/>
        <v>0</v>
      </c>
      <c r="G180" s="102">
        <f t="shared" si="67"/>
        <v>0</v>
      </c>
      <c r="H180" s="102">
        <f t="shared" si="67"/>
        <v>0</v>
      </c>
      <c r="I180" s="102">
        <f t="shared" si="67"/>
        <v>0</v>
      </c>
      <c r="J180" s="102">
        <f t="shared" si="67"/>
        <v>0</v>
      </c>
    </row>
    <row r="181" spans="1:12" ht="15" customHeight="1" x14ac:dyDescent="0.25">
      <c r="A181" s="341">
        <v>3</v>
      </c>
      <c r="B181" s="342"/>
      <c r="C181" s="343"/>
      <c r="D181" s="188" t="s">
        <v>39</v>
      </c>
      <c r="E181" s="105">
        <f t="shared" si="67"/>
        <v>0</v>
      </c>
      <c r="F181" s="105">
        <f t="shared" si="67"/>
        <v>0</v>
      </c>
      <c r="G181" s="105">
        <f t="shared" si="67"/>
        <v>0</v>
      </c>
      <c r="H181" s="105">
        <f t="shared" si="67"/>
        <v>0</v>
      </c>
      <c r="I181" s="105">
        <f t="shared" si="67"/>
        <v>0</v>
      </c>
      <c r="J181" s="105">
        <f t="shared" si="67"/>
        <v>0</v>
      </c>
    </row>
    <row r="182" spans="1:12" x14ac:dyDescent="0.25">
      <c r="A182" s="335">
        <v>32</v>
      </c>
      <c r="B182" s="336"/>
      <c r="C182" s="337"/>
      <c r="D182" s="183" t="s">
        <v>41</v>
      </c>
      <c r="E182" s="108">
        <f>SUM(E183+E186)</f>
        <v>0</v>
      </c>
      <c r="F182" s="108">
        <f t="shared" ref="F182:H182" si="68">SUM(F183+F186)</f>
        <v>0</v>
      </c>
      <c r="G182" s="108">
        <f t="shared" si="68"/>
        <v>0</v>
      </c>
      <c r="H182" s="108">
        <f t="shared" si="68"/>
        <v>0</v>
      </c>
      <c r="I182" s="108">
        <f t="shared" ref="I182:J182" si="69">SUM(I183+I186)</f>
        <v>0</v>
      </c>
      <c r="J182" s="108">
        <f t="shared" si="69"/>
        <v>0</v>
      </c>
    </row>
    <row r="183" spans="1:12" x14ac:dyDescent="0.25">
      <c r="A183" s="207">
        <v>323</v>
      </c>
      <c r="B183" s="208"/>
      <c r="C183" s="209"/>
      <c r="D183" s="185" t="s">
        <v>128</v>
      </c>
      <c r="E183" s="156">
        <f>SUM(E184+E185)</f>
        <v>0</v>
      </c>
      <c r="F183" s="156">
        <f t="shared" ref="F183:H183" si="70">SUM(F184+F185)</f>
        <v>0</v>
      </c>
      <c r="G183" s="156">
        <f t="shared" si="70"/>
        <v>0</v>
      </c>
      <c r="H183" s="156">
        <f t="shared" si="70"/>
        <v>0</v>
      </c>
      <c r="I183" s="156">
        <f t="shared" ref="I183:J183" si="71">SUM(I184+I185)</f>
        <v>0</v>
      </c>
      <c r="J183" s="156">
        <f t="shared" si="71"/>
        <v>0</v>
      </c>
    </row>
    <row r="184" spans="1:12" x14ac:dyDescent="0.25">
      <c r="A184" s="195">
        <v>3231</v>
      </c>
      <c r="B184" s="173"/>
      <c r="C184" s="174"/>
      <c r="D184" s="186" t="s">
        <v>129</v>
      </c>
      <c r="E184" s="118"/>
      <c r="F184" s="118"/>
      <c r="G184" s="118"/>
      <c r="H184" s="118"/>
      <c r="I184" s="118"/>
      <c r="J184" s="118"/>
    </row>
    <row r="185" spans="1:12" x14ac:dyDescent="0.25">
      <c r="A185" s="195">
        <v>3239</v>
      </c>
      <c r="B185" s="173"/>
      <c r="C185" s="174"/>
      <c r="D185" s="186" t="s">
        <v>137</v>
      </c>
      <c r="E185" s="118"/>
      <c r="F185" s="118"/>
      <c r="G185" s="118"/>
      <c r="H185" s="118"/>
      <c r="I185" s="118"/>
      <c r="J185" s="118"/>
    </row>
    <row r="186" spans="1:12" ht="25.5" x14ac:dyDescent="0.25">
      <c r="A186" s="144">
        <v>329</v>
      </c>
      <c r="B186" s="145"/>
      <c r="C186" s="146"/>
      <c r="D186" s="185" t="s">
        <v>138</v>
      </c>
      <c r="E186" s="113">
        <f>SUM(E187)</f>
        <v>0</v>
      </c>
      <c r="F186" s="113">
        <f t="shared" ref="F186:J186" si="72">SUM(F187)</f>
        <v>0</v>
      </c>
      <c r="G186" s="113">
        <f t="shared" si="72"/>
        <v>0</v>
      </c>
      <c r="H186" s="113">
        <f t="shared" si="72"/>
        <v>0</v>
      </c>
      <c r="I186" s="113">
        <f t="shared" si="72"/>
        <v>0</v>
      </c>
      <c r="J186" s="113">
        <f t="shared" si="72"/>
        <v>0</v>
      </c>
    </row>
    <row r="187" spans="1:12" ht="25.5" x14ac:dyDescent="0.25">
      <c r="A187" s="195">
        <v>3299</v>
      </c>
      <c r="B187" s="173"/>
      <c r="C187" s="174"/>
      <c r="D187" s="186" t="s">
        <v>138</v>
      </c>
      <c r="E187" s="118"/>
      <c r="F187" s="118"/>
      <c r="G187" s="118"/>
      <c r="H187" s="118"/>
      <c r="I187" s="118"/>
      <c r="J187" s="118"/>
    </row>
    <row r="188" spans="1:12" ht="14.45" customHeight="1" x14ac:dyDescent="0.25">
      <c r="A188" s="344" t="s">
        <v>180</v>
      </c>
      <c r="B188" s="345"/>
      <c r="C188" s="346"/>
      <c r="D188" s="210" t="s">
        <v>181</v>
      </c>
      <c r="E188" s="99">
        <f t="shared" ref="E188:J190" si="73">SUM(E189)</f>
        <v>0</v>
      </c>
      <c r="F188" s="134">
        <f t="shared" si="73"/>
        <v>225</v>
      </c>
      <c r="G188" s="99">
        <f t="shared" si="73"/>
        <v>500</v>
      </c>
      <c r="H188" s="135">
        <f t="shared" si="73"/>
        <v>750</v>
      </c>
      <c r="I188" s="135">
        <f t="shared" si="73"/>
        <v>0</v>
      </c>
      <c r="J188" s="135">
        <f t="shared" si="73"/>
        <v>0</v>
      </c>
    </row>
    <row r="189" spans="1:12" x14ac:dyDescent="0.25">
      <c r="A189" s="347" t="s">
        <v>182</v>
      </c>
      <c r="B189" s="348"/>
      <c r="C189" s="349"/>
      <c r="D189" s="198" t="s">
        <v>103</v>
      </c>
      <c r="E189" s="102">
        <f t="shared" si="73"/>
        <v>0</v>
      </c>
      <c r="F189" s="102">
        <f t="shared" si="73"/>
        <v>225</v>
      </c>
      <c r="G189" s="102">
        <v>500</v>
      </c>
      <c r="H189" s="103">
        <v>750</v>
      </c>
      <c r="I189" s="103"/>
      <c r="J189" s="103"/>
    </row>
    <row r="190" spans="1:12" x14ac:dyDescent="0.25">
      <c r="A190" s="211">
        <v>3</v>
      </c>
      <c r="B190" s="212"/>
      <c r="C190" s="213"/>
      <c r="D190" s="214" t="s">
        <v>39</v>
      </c>
      <c r="E190" s="105">
        <f t="shared" si="73"/>
        <v>0</v>
      </c>
      <c r="F190" s="105">
        <f t="shared" si="73"/>
        <v>225</v>
      </c>
      <c r="G190" s="105">
        <v>500</v>
      </c>
      <c r="H190" s="106">
        <f t="shared" si="73"/>
        <v>750</v>
      </c>
      <c r="I190" s="106">
        <f t="shared" si="73"/>
        <v>0</v>
      </c>
      <c r="J190" s="106">
        <f t="shared" si="73"/>
        <v>0</v>
      </c>
    </row>
    <row r="191" spans="1:12" x14ac:dyDescent="0.25">
      <c r="A191" s="162">
        <v>32</v>
      </c>
      <c r="B191" s="163"/>
      <c r="C191" s="164"/>
      <c r="D191" s="215" t="s">
        <v>41</v>
      </c>
      <c r="E191" s="108"/>
      <c r="F191" s="108">
        <v>225</v>
      </c>
      <c r="G191" s="108">
        <v>500</v>
      </c>
      <c r="H191" s="109">
        <v>750</v>
      </c>
      <c r="I191" s="109"/>
      <c r="J191" s="109"/>
    </row>
    <row r="192" spans="1:12" x14ac:dyDescent="0.25">
      <c r="A192" s="165">
        <v>321</v>
      </c>
      <c r="B192" s="166"/>
      <c r="C192" s="167"/>
      <c r="D192" s="216" t="s">
        <v>128</v>
      </c>
      <c r="E192" s="113"/>
      <c r="F192" s="113">
        <v>225</v>
      </c>
      <c r="G192" s="113">
        <v>500</v>
      </c>
      <c r="H192" s="114">
        <v>750</v>
      </c>
      <c r="I192" s="114"/>
      <c r="J192" s="114"/>
    </row>
    <row r="193" spans="1:10" x14ac:dyDescent="0.25">
      <c r="A193" s="168">
        <v>3235</v>
      </c>
      <c r="B193" s="169"/>
      <c r="C193" s="170"/>
      <c r="D193" s="217" t="s">
        <v>133</v>
      </c>
      <c r="E193" s="118"/>
      <c r="F193" s="118"/>
      <c r="G193" s="118"/>
      <c r="H193" s="119"/>
      <c r="I193" s="119"/>
      <c r="J193" s="119"/>
    </row>
    <row r="194" spans="1:10" x14ac:dyDescent="0.25">
      <c r="A194" s="168">
        <v>3238</v>
      </c>
      <c r="B194" s="218"/>
      <c r="C194" s="170"/>
      <c r="D194" s="217" t="s">
        <v>136</v>
      </c>
      <c r="E194" s="118"/>
      <c r="F194" s="118"/>
      <c r="G194" s="118"/>
      <c r="H194" s="119"/>
      <c r="I194" s="119"/>
      <c r="J194" s="119"/>
    </row>
    <row r="195" spans="1:10" ht="25.5" x14ac:dyDescent="0.25">
      <c r="A195" s="344" t="s">
        <v>183</v>
      </c>
      <c r="B195" s="345"/>
      <c r="C195" s="346"/>
      <c r="D195" s="210" t="s">
        <v>184</v>
      </c>
      <c r="E195" s="134">
        <f>SUM(E196)</f>
        <v>0</v>
      </c>
      <c r="F195" s="134">
        <f>SUM(F196)</f>
        <v>0</v>
      </c>
      <c r="G195" s="99">
        <f>SUM(G196)</f>
        <v>0</v>
      </c>
      <c r="H195" s="135">
        <f>SUM(H196)</f>
        <v>0</v>
      </c>
      <c r="I195" s="135">
        <f t="shared" ref="I195:J195" si="74">SUM(I196)</f>
        <v>0</v>
      </c>
      <c r="J195" s="135">
        <f t="shared" si="74"/>
        <v>0</v>
      </c>
    </row>
    <row r="196" spans="1:10" ht="25.5" x14ac:dyDescent="0.25">
      <c r="A196" s="353" t="s">
        <v>149</v>
      </c>
      <c r="B196" s="354"/>
      <c r="C196" s="355"/>
      <c r="D196" s="219" t="s">
        <v>150</v>
      </c>
      <c r="E196" s="102">
        <f>SUM(E197+E201)</f>
        <v>0</v>
      </c>
      <c r="F196" s="102">
        <v>0</v>
      </c>
      <c r="G196" s="102">
        <f>SUM(G197+G201)</f>
        <v>0</v>
      </c>
      <c r="H196" s="103"/>
      <c r="I196" s="103"/>
      <c r="J196" s="103"/>
    </row>
    <row r="197" spans="1:10" x14ac:dyDescent="0.25">
      <c r="A197" s="359">
        <v>3</v>
      </c>
      <c r="B197" s="360"/>
      <c r="C197" s="361"/>
      <c r="D197" s="220" t="s">
        <v>39</v>
      </c>
      <c r="E197" s="105">
        <f>SUM(E198)</f>
        <v>0</v>
      </c>
      <c r="F197" s="105">
        <f>SUM(F198)</f>
        <v>0</v>
      </c>
      <c r="G197" s="105">
        <f>SUM(G198)</f>
        <v>0</v>
      </c>
      <c r="H197" s="106">
        <f>SUM(H198)</f>
        <v>0</v>
      </c>
      <c r="I197" s="106">
        <f t="shared" ref="I197:J197" si="75">SUM(I198)</f>
        <v>0</v>
      </c>
      <c r="J197" s="106">
        <f t="shared" si="75"/>
        <v>0</v>
      </c>
    </row>
    <row r="198" spans="1:10" ht="38.25" x14ac:dyDescent="0.25">
      <c r="A198" s="362">
        <v>37</v>
      </c>
      <c r="B198" s="363"/>
      <c r="C198" s="364"/>
      <c r="D198" s="221" t="s">
        <v>175</v>
      </c>
      <c r="E198" s="108">
        <f>SUM(E199)</f>
        <v>0</v>
      </c>
      <c r="F198" s="108">
        <f t="shared" ref="F198:G199" si="76">SUM(F199)</f>
        <v>0</v>
      </c>
      <c r="G198" s="108">
        <f t="shared" si="76"/>
        <v>0</v>
      </c>
      <c r="H198" s="109"/>
      <c r="I198" s="109"/>
      <c r="J198" s="109"/>
    </row>
    <row r="199" spans="1:10" ht="25.5" x14ac:dyDescent="0.25">
      <c r="A199" s="222">
        <v>372</v>
      </c>
      <c r="B199" s="223"/>
      <c r="C199" s="224"/>
      <c r="D199" s="112" t="s">
        <v>176</v>
      </c>
      <c r="E199" s="113">
        <f>SUM(E200)</f>
        <v>0</v>
      </c>
      <c r="F199" s="113"/>
      <c r="G199" s="113">
        <f t="shared" si="76"/>
        <v>0</v>
      </c>
      <c r="H199" s="114"/>
      <c r="I199" s="114"/>
      <c r="J199" s="114"/>
    </row>
    <row r="200" spans="1:10" ht="25.5" x14ac:dyDescent="0.25">
      <c r="A200" s="225">
        <v>3722</v>
      </c>
      <c r="B200" s="226"/>
      <c r="C200" s="227"/>
      <c r="D200" s="117" t="s">
        <v>177</v>
      </c>
      <c r="E200" s="118"/>
      <c r="F200" s="118"/>
      <c r="G200" s="118"/>
      <c r="H200" s="119"/>
      <c r="I200" s="119"/>
      <c r="J200" s="119"/>
    </row>
    <row r="201" spans="1:10" ht="25.5" x14ac:dyDescent="0.25">
      <c r="A201" s="359">
        <v>4</v>
      </c>
      <c r="B201" s="360"/>
      <c r="C201" s="361"/>
      <c r="D201" s="220" t="s">
        <v>45</v>
      </c>
      <c r="E201" s="105">
        <f>SUM(E202)</f>
        <v>0</v>
      </c>
      <c r="F201" s="105">
        <v>0</v>
      </c>
      <c r="G201" s="105">
        <f t="shared" ref="F201:J203" si="77">SUM(G202)</f>
        <v>0</v>
      </c>
      <c r="H201" s="106">
        <f t="shared" si="77"/>
        <v>0</v>
      </c>
      <c r="I201" s="106">
        <f t="shared" si="77"/>
        <v>0</v>
      </c>
      <c r="J201" s="106">
        <f t="shared" si="77"/>
        <v>0</v>
      </c>
    </row>
    <row r="202" spans="1:10" ht="25.5" x14ac:dyDescent="0.25">
      <c r="A202" s="362">
        <v>42</v>
      </c>
      <c r="B202" s="363"/>
      <c r="C202" s="364"/>
      <c r="D202" s="183" t="s">
        <v>86</v>
      </c>
      <c r="E202" s="108">
        <f>SUM(E203)</f>
        <v>0</v>
      </c>
      <c r="F202" s="108">
        <f t="shared" si="77"/>
        <v>0</v>
      </c>
      <c r="G202" s="108">
        <f t="shared" si="77"/>
        <v>0</v>
      </c>
      <c r="H202" s="109"/>
      <c r="I202" s="109"/>
      <c r="J202" s="109"/>
    </row>
    <row r="203" spans="1:10" ht="25.5" x14ac:dyDescent="0.25">
      <c r="A203" s="222">
        <v>424</v>
      </c>
      <c r="B203" s="223"/>
      <c r="C203" s="224"/>
      <c r="D203" s="185" t="s">
        <v>161</v>
      </c>
      <c r="E203" s="113">
        <f>SUM(E204)</f>
        <v>0</v>
      </c>
      <c r="F203" s="113">
        <f t="shared" si="77"/>
        <v>0</v>
      </c>
      <c r="G203" s="113">
        <f t="shared" si="77"/>
        <v>0</v>
      </c>
      <c r="H203" s="114"/>
      <c r="I203" s="114"/>
      <c r="J203" s="114"/>
    </row>
    <row r="204" spans="1:10" x14ac:dyDescent="0.25">
      <c r="A204" s="225">
        <v>4241</v>
      </c>
      <c r="B204" s="226"/>
      <c r="C204" s="227"/>
      <c r="D204" s="186" t="s">
        <v>162</v>
      </c>
      <c r="E204" s="118"/>
      <c r="F204" s="118"/>
      <c r="G204" s="118"/>
      <c r="H204" s="119"/>
      <c r="I204" s="119"/>
      <c r="J204" s="119"/>
    </row>
    <row r="205" spans="1:10" x14ac:dyDescent="0.25">
      <c r="A205" s="344" t="s">
        <v>185</v>
      </c>
      <c r="B205" s="345"/>
      <c r="C205" s="346"/>
      <c r="D205" s="210" t="s">
        <v>186</v>
      </c>
      <c r="E205" s="134">
        <f>SUM(E206)</f>
        <v>2016</v>
      </c>
      <c r="F205" s="99">
        <f>SUM(F206)</f>
        <v>6926</v>
      </c>
      <c r="G205" s="99">
        <f>SUM(G206)</f>
        <v>6793</v>
      </c>
      <c r="H205" s="134">
        <f>SUM(H206)</f>
        <v>9016</v>
      </c>
      <c r="I205" s="134">
        <f t="shared" ref="I205:J205" si="78">SUM(I206)</f>
        <v>9016</v>
      </c>
      <c r="J205" s="134">
        <f t="shared" si="78"/>
        <v>9016</v>
      </c>
    </row>
    <row r="206" spans="1:10" ht="25.5" x14ac:dyDescent="0.25">
      <c r="A206" s="353" t="s">
        <v>149</v>
      </c>
      <c r="B206" s="354"/>
      <c r="C206" s="355"/>
      <c r="D206" s="219" t="s">
        <v>150</v>
      </c>
      <c r="E206" s="102">
        <f>SUM(E207+E211)</f>
        <v>2016</v>
      </c>
      <c r="F206" s="102">
        <f>SUM(F207+F213)</f>
        <v>6926</v>
      </c>
      <c r="G206" s="102">
        <f>SUM(G207+G211)</f>
        <v>6793</v>
      </c>
      <c r="H206" s="102">
        <f>SUM(H207+H211)</f>
        <v>9016</v>
      </c>
      <c r="I206" s="102">
        <f t="shared" ref="I206:J206" si="79">SUM(I207+I211)</f>
        <v>9016</v>
      </c>
      <c r="J206" s="102">
        <f t="shared" si="79"/>
        <v>9016</v>
      </c>
    </row>
    <row r="207" spans="1:10" x14ac:dyDescent="0.25">
      <c r="A207" s="359">
        <v>3</v>
      </c>
      <c r="B207" s="360"/>
      <c r="C207" s="361"/>
      <c r="D207" s="220" t="s">
        <v>39</v>
      </c>
      <c r="E207" s="105">
        <f>SUM(E208)</f>
        <v>2016</v>
      </c>
      <c r="F207" s="105">
        <f t="shared" ref="F207:J207" si="80">SUM(F208)</f>
        <v>1912</v>
      </c>
      <c r="G207" s="105">
        <f t="shared" si="80"/>
        <v>2016</v>
      </c>
      <c r="H207" s="105">
        <f t="shared" si="80"/>
        <v>2016</v>
      </c>
      <c r="I207" s="105">
        <f t="shared" si="80"/>
        <v>2016</v>
      </c>
      <c r="J207" s="105">
        <f t="shared" si="80"/>
        <v>2016</v>
      </c>
    </row>
    <row r="208" spans="1:10" x14ac:dyDescent="0.25">
      <c r="A208" s="228">
        <v>32</v>
      </c>
      <c r="B208" s="229"/>
      <c r="C208" s="230"/>
      <c r="D208" s="231" t="s">
        <v>41</v>
      </c>
      <c r="E208" s="108">
        <f>SUM(H209)</f>
        <v>2016</v>
      </c>
      <c r="F208" s="108">
        <v>1912</v>
      </c>
      <c r="G208" s="108">
        <f t="shared" ref="G208:H208" si="81">SUM(J209)</f>
        <v>2016</v>
      </c>
      <c r="H208" s="108">
        <f>SUM(H209)</f>
        <v>2016</v>
      </c>
      <c r="I208" s="108">
        <f>SUM(I209)</f>
        <v>2016</v>
      </c>
      <c r="J208" s="108">
        <f>SUM(J209)</f>
        <v>2016</v>
      </c>
    </row>
    <row r="209" spans="1:10" x14ac:dyDescent="0.25">
      <c r="A209" s="232">
        <v>322</v>
      </c>
      <c r="B209" s="233"/>
      <c r="C209" s="234"/>
      <c r="D209" s="183" t="s">
        <v>154</v>
      </c>
      <c r="E209" s="235">
        <f>SUM(E210)</f>
        <v>0</v>
      </c>
      <c r="F209" s="235">
        <f t="shared" ref="F209:J209" si="82">SUM(F210)</f>
        <v>1912</v>
      </c>
      <c r="G209" s="235">
        <f t="shared" si="82"/>
        <v>0</v>
      </c>
      <c r="H209" s="235">
        <v>2016</v>
      </c>
      <c r="I209" s="235">
        <v>2016</v>
      </c>
      <c r="J209" s="235">
        <v>2016</v>
      </c>
    </row>
    <row r="210" spans="1:10" ht="25.5" x14ac:dyDescent="0.25">
      <c r="A210" s="236">
        <v>329</v>
      </c>
      <c r="B210" s="237"/>
      <c r="C210" s="238"/>
      <c r="D210" s="239" t="s">
        <v>122</v>
      </c>
      <c r="E210" s="118"/>
      <c r="F210" s="118">
        <v>1912</v>
      </c>
      <c r="G210" s="118"/>
      <c r="H210" s="118">
        <v>0</v>
      </c>
      <c r="I210" s="118">
        <v>0</v>
      </c>
      <c r="J210" s="118">
        <v>0</v>
      </c>
    </row>
    <row r="211" spans="1:10" ht="25.5" x14ac:dyDescent="0.25">
      <c r="A211" s="240">
        <v>4</v>
      </c>
      <c r="B211" s="241"/>
      <c r="C211" s="242"/>
      <c r="D211" s="202" t="s">
        <v>45</v>
      </c>
      <c r="E211" s="105">
        <f>SUM(E212)</f>
        <v>0</v>
      </c>
      <c r="F211" s="105">
        <f t="shared" ref="F211:J212" si="83">SUM(F212)</f>
        <v>5014</v>
      </c>
      <c r="G211" s="105">
        <f t="shared" si="83"/>
        <v>4777</v>
      </c>
      <c r="H211" s="105">
        <f t="shared" si="83"/>
        <v>7000</v>
      </c>
      <c r="I211" s="105">
        <f t="shared" si="83"/>
        <v>7000</v>
      </c>
      <c r="J211" s="105">
        <f t="shared" si="83"/>
        <v>7000</v>
      </c>
    </row>
    <row r="212" spans="1:10" ht="25.5" x14ac:dyDescent="0.25">
      <c r="A212" s="243">
        <v>42</v>
      </c>
      <c r="B212" s="244"/>
      <c r="C212" s="245"/>
      <c r="D212" s="183" t="s">
        <v>86</v>
      </c>
      <c r="E212" s="108">
        <f>SUM(E213)</f>
        <v>0</v>
      </c>
      <c r="F212" s="108">
        <f t="shared" si="83"/>
        <v>5014</v>
      </c>
      <c r="G212" s="108">
        <f t="shared" si="83"/>
        <v>4777</v>
      </c>
      <c r="H212" s="108">
        <f t="shared" si="83"/>
        <v>7000</v>
      </c>
      <c r="I212" s="108">
        <f t="shared" si="83"/>
        <v>7000</v>
      </c>
      <c r="J212" s="108">
        <f t="shared" si="83"/>
        <v>7000</v>
      </c>
    </row>
    <row r="213" spans="1:10" x14ac:dyDescent="0.25">
      <c r="A213" s="365">
        <v>424</v>
      </c>
      <c r="B213" s="366"/>
      <c r="C213" s="367"/>
      <c r="D213" s="185" t="s">
        <v>159</v>
      </c>
      <c r="E213" s="113">
        <f>SUM(E214)</f>
        <v>0</v>
      </c>
      <c r="F213" s="113">
        <v>5014</v>
      </c>
      <c r="G213" s="113">
        <v>4777</v>
      </c>
      <c r="H213" s="113">
        <v>7000</v>
      </c>
      <c r="I213" s="113">
        <v>7000</v>
      </c>
      <c r="J213" s="113">
        <v>7000</v>
      </c>
    </row>
    <row r="214" spans="1:10" x14ac:dyDescent="0.25">
      <c r="A214" s="225">
        <v>4221</v>
      </c>
      <c r="B214" s="226"/>
      <c r="C214" s="227"/>
      <c r="D214" s="217" t="s">
        <v>160</v>
      </c>
      <c r="E214" s="118"/>
      <c r="F214" s="118"/>
      <c r="G214" s="246"/>
      <c r="H214" s="118"/>
      <c r="I214" s="118"/>
      <c r="J214" s="118"/>
    </row>
    <row r="215" spans="1:10" ht="25.5" x14ac:dyDescent="0.25">
      <c r="A215" s="344" t="s">
        <v>187</v>
      </c>
      <c r="B215" s="345"/>
      <c r="C215" s="346"/>
      <c r="D215" s="210" t="s">
        <v>188</v>
      </c>
      <c r="E215" s="134">
        <f>SUM(E216+E230+E246)</f>
        <v>0</v>
      </c>
      <c r="F215" s="134">
        <f t="shared" ref="F215:G215" si="84">SUM(F216+F230+F246)</f>
        <v>0</v>
      </c>
      <c r="G215" s="134">
        <f t="shared" si="84"/>
        <v>0</v>
      </c>
      <c r="H215" s="135">
        <v>0</v>
      </c>
      <c r="I215" s="135">
        <v>0</v>
      </c>
      <c r="J215" s="135">
        <v>0</v>
      </c>
    </row>
    <row r="216" spans="1:10" ht="25.5" x14ac:dyDescent="0.25">
      <c r="A216" s="353" t="s">
        <v>189</v>
      </c>
      <c r="B216" s="354"/>
      <c r="C216" s="355"/>
      <c r="D216" s="219" t="s">
        <v>190</v>
      </c>
      <c r="E216" s="102">
        <f t="shared" ref="E216:G217" si="85">SUM(E217)</f>
        <v>0</v>
      </c>
      <c r="F216" s="102">
        <f t="shared" si="85"/>
        <v>0</v>
      </c>
      <c r="G216" s="102"/>
      <c r="H216" s="103"/>
      <c r="I216" s="103"/>
      <c r="J216" s="103"/>
    </row>
    <row r="217" spans="1:10" x14ac:dyDescent="0.25">
      <c r="A217" s="359">
        <v>3</v>
      </c>
      <c r="B217" s="360"/>
      <c r="C217" s="361"/>
      <c r="D217" s="220" t="s">
        <v>39</v>
      </c>
      <c r="E217" s="105">
        <f t="shared" si="85"/>
        <v>0</v>
      </c>
      <c r="F217" s="105">
        <f t="shared" si="85"/>
        <v>0</v>
      </c>
      <c r="G217" s="105">
        <f t="shared" si="85"/>
        <v>0</v>
      </c>
      <c r="H217" s="106"/>
      <c r="I217" s="106"/>
      <c r="J217" s="106"/>
    </row>
    <row r="218" spans="1:10" x14ac:dyDescent="0.25">
      <c r="A218" s="362">
        <v>32</v>
      </c>
      <c r="B218" s="363"/>
      <c r="C218" s="364"/>
      <c r="D218" s="221" t="s">
        <v>41</v>
      </c>
      <c r="E218" s="108">
        <f>SUM(E219+E226)</f>
        <v>0</v>
      </c>
      <c r="F218" s="108">
        <f t="shared" ref="F218" si="86">SUM(F219+F226)</f>
        <v>0</v>
      </c>
      <c r="G218" s="108"/>
      <c r="H218" s="109"/>
      <c r="I218" s="109"/>
      <c r="J218" s="109"/>
    </row>
    <row r="219" spans="1:10" x14ac:dyDescent="0.25">
      <c r="A219" s="222">
        <v>321</v>
      </c>
      <c r="B219" s="223"/>
      <c r="C219" s="224"/>
      <c r="D219" s="247" t="s">
        <v>109</v>
      </c>
      <c r="E219" s="113">
        <f>SUM(E225)</f>
        <v>0</v>
      </c>
      <c r="F219" s="113">
        <f t="shared" ref="F219:G219" si="87">SUM(F225)</f>
        <v>0</v>
      </c>
      <c r="G219" s="113">
        <f t="shared" si="87"/>
        <v>0</v>
      </c>
      <c r="H219" s="114"/>
      <c r="I219" s="114"/>
      <c r="J219" s="114"/>
    </row>
    <row r="220" spans="1:10" x14ac:dyDescent="0.25">
      <c r="A220" s="248">
        <v>3211</v>
      </c>
      <c r="B220" s="249"/>
      <c r="C220" s="250"/>
      <c r="D220" s="251"/>
      <c r="E220" s="113"/>
      <c r="F220" s="113"/>
      <c r="G220" s="113"/>
      <c r="H220" s="114"/>
      <c r="I220" s="114"/>
      <c r="J220" s="114"/>
    </row>
    <row r="221" spans="1:10" x14ac:dyDescent="0.25">
      <c r="A221" s="248">
        <v>3213</v>
      </c>
      <c r="B221" s="249"/>
      <c r="C221" s="250"/>
      <c r="D221" s="251"/>
      <c r="E221" s="113"/>
      <c r="F221" s="113"/>
      <c r="G221" s="113"/>
      <c r="H221" s="114"/>
      <c r="I221" s="114"/>
      <c r="J221" s="114"/>
    </row>
    <row r="222" spans="1:10" x14ac:dyDescent="0.25">
      <c r="A222" s="248">
        <v>3221</v>
      </c>
      <c r="B222" s="249"/>
      <c r="C222" s="250"/>
      <c r="D222" s="251"/>
      <c r="E222" s="113"/>
      <c r="F222" s="113"/>
      <c r="G222" s="113"/>
      <c r="H222" s="114"/>
      <c r="I222" s="114"/>
      <c r="J222" s="114"/>
    </row>
    <row r="223" spans="1:10" x14ac:dyDescent="0.25">
      <c r="A223" s="248">
        <v>3222</v>
      </c>
      <c r="B223" s="249"/>
      <c r="C223" s="250"/>
      <c r="D223" s="251"/>
      <c r="E223" s="113"/>
      <c r="F223" s="113"/>
      <c r="G223" s="113"/>
      <c r="H223" s="114"/>
      <c r="I223" s="114"/>
      <c r="J223" s="114"/>
    </row>
    <row r="224" spans="1:10" x14ac:dyDescent="0.25">
      <c r="A224" s="248">
        <v>3223</v>
      </c>
      <c r="B224" s="249"/>
      <c r="C224" s="250"/>
      <c r="D224" s="251"/>
      <c r="E224" s="113"/>
      <c r="F224" s="113"/>
      <c r="G224" s="113"/>
      <c r="H224" s="114"/>
      <c r="I224" s="114"/>
      <c r="J224" s="114"/>
    </row>
    <row r="225" spans="1:10" x14ac:dyDescent="0.25">
      <c r="A225" s="252">
        <v>3299</v>
      </c>
      <c r="B225" s="253"/>
      <c r="C225" s="254"/>
      <c r="D225" s="255"/>
      <c r="E225" s="118"/>
      <c r="F225" s="118"/>
      <c r="G225" s="246"/>
      <c r="H225" s="119"/>
      <c r="I225" s="119"/>
      <c r="J225" s="119"/>
    </row>
    <row r="226" spans="1:10" x14ac:dyDescent="0.25">
      <c r="A226" s="248">
        <v>3231</v>
      </c>
      <c r="B226" s="249"/>
      <c r="C226" s="250"/>
      <c r="D226" s="251"/>
      <c r="E226" s="113"/>
      <c r="F226" s="113"/>
      <c r="G226" s="113"/>
      <c r="H226" s="114"/>
      <c r="I226" s="114"/>
      <c r="J226" s="114"/>
    </row>
    <row r="227" spans="1:10" x14ac:dyDescent="0.25">
      <c r="A227" s="248">
        <v>3234</v>
      </c>
      <c r="B227" s="249"/>
      <c r="C227" s="250"/>
      <c r="D227" s="251"/>
      <c r="E227" s="113"/>
      <c r="F227" s="113"/>
      <c r="G227" s="113"/>
      <c r="H227" s="114"/>
      <c r="I227" s="114"/>
      <c r="J227" s="114"/>
    </row>
    <row r="228" spans="1:10" x14ac:dyDescent="0.25">
      <c r="A228" s="248">
        <v>3293</v>
      </c>
      <c r="B228" s="249"/>
      <c r="C228" s="250"/>
      <c r="D228" s="251"/>
      <c r="E228" s="113"/>
      <c r="F228" s="113"/>
      <c r="G228" s="113"/>
      <c r="H228" s="114"/>
      <c r="I228" s="114"/>
      <c r="J228" s="114"/>
    </row>
    <row r="229" spans="1:10" x14ac:dyDescent="0.25">
      <c r="A229" s="248">
        <v>3239</v>
      </c>
      <c r="B229" s="249"/>
      <c r="C229" s="250"/>
      <c r="D229" s="251"/>
      <c r="E229" s="113"/>
      <c r="F229" s="113"/>
      <c r="G229" s="113"/>
      <c r="H229" s="114"/>
      <c r="I229" s="114"/>
      <c r="J229" s="114"/>
    </row>
    <row r="230" spans="1:10" ht="15" customHeight="1" x14ac:dyDescent="0.25">
      <c r="A230" s="252">
        <v>3241</v>
      </c>
      <c r="B230" s="253"/>
      <c r="C230" s="254"/>
      <c r="D230" s="255"/>
      <c r="E230" s="118"/>
      <c r="F230" s="118"/>
      <c r="G230" s="246"/>
      <c r="H230" s="119"/>
      <c r="I230" s="119"/>
      <c r="J230" s="119"/>
    </row>
    <row r="231" spans="1:10" ht="15" customHeight="1" x14ac:dyDescent="0.25">
      <c r="A231" s="252">
        <v>3431</v>
      </c>
      <c r="B231" s="253"/>
      <c r="C231" s="254"/>
      <c r="D231" s="255"/>
      <c r="E231" s="118"/>
      <c r="F231" s="118"/>
      <c r="G231" s="246"/>
      <c r="H231" s="119"/>
      <c r="I231" s="119"/>
      <c r="J231" s="119"/>
    </row>
    <row r="232" spans="1:10" ht="15" customHeight="1" x14ac:dyDescent="0.25">
      <c r="A232" s="252">
        <v>3812</v>
      </c>
      <c r="B232" s="253"/>
      <c r="C232" s="254"/>
      <c r="D232" s="255"/>
      <c r="E232" s="118"/>
      <c r="F232" s="118"/>
      <c r="G232" s="246"/>
      <c r="H232" s="119"/>
      <c r="I232" s="119"/>
      <c r="J232" s="119"/>
    </row>
    <row r="233" spans="1:10" ht="51" x14ac:dyDescent="0.25">
      <c r="A233" s="240" t="s">
        <v>191</v>
      </c>
      <c r="B233" s="241"/>
      <c r="C233" s="242"/>
      <c r="D233" s="202" t="s">
        <v>192</v>
      </c>
      <c r="E233" s="105">
        <f>SUM(E234)</f>
        <v>0</v>
      </c>
      <c r="F233" s="105">
        <f t="shared" ref="F233:J233" si="88">SUM(F234)</f>
        <v>0</v>
      </c>
      <c r="G233" s="105">
        <f t="shared" si="88"/>
        <v>0</v>
      </c>
      <c r="H233" s="106">
        <f t="shared" si="88"/>
        <v>0</v>
      </c>
      <c r="I233" s="106">
        <f t="shared" si="88"/>
        <v>0</v>
      </c>
      <c r="J233" s="106">
        <f t="shared" si="88"/>
        <v>0</v>
      </c>
    </row>
    <row r="234" spans="1:10" x14ac:dyDescent="0.25">
      <c r="A234" s="256">
        <v>3</v>
      </c>
      <c r="B234" s="257"/>
      <c r="C234" s="258"/>
      <c r="D234" s="231" t="s">
        <v>193</v>
      </c>
      <c r="E234" s="108">
        <f>SUM(E235+E237+E240)</f>
        <v>0</v>
      </c>
      <c r="F234" s="108">
        <f t="shared" ref="F234:H234" si="89">SUM(F235+F237+F240)</f>
        <v>0</v>
      </c>
      <c r="G234" s="108">
        <f t="shared" si="89"/>
        <v>0</v>
      </c>
      <c r="H234" s="109">
        <f t="shared" si="89"/>
        <v>0</v>
      </c>
      <c r="I234" s="109">
        <f t="shared" ref="I234:J234" si="90">SUM(I235+I237+I240)</f>
        <v>0</v>
      </c>
      <c r="J234" s="109">
        <f t="shared" si="90"/>
        <v>0</v>
      </c>
    </row>
    <row r="235" spans="1:10" x14ac:dyDescent="0.25">
      <c r="A235" s="222">
        <v>323</v>
      </c>
      <c r="B235" s="223"/>
      <c r="C235" s="224"/>
      <c r="D235" s="247"/>
      <c r="E235" s="113">
        <f>SUM(E236)</f>
        <v>0</v>
      </c>
      <c r="F235" s="113">
        <f t="shared" ref="F235:J235" si="91">SUM(F236)</f>
        <v>0</v>
      </c>
      <c r="G235" s="113">
        <f t="shared" si="91"/>
        <v>0</v>
      </c>
      <c r="H235" s="114">
        <f t="shared" si="91"/>
        <v>0</v>
      </c>
      <c r="I235" s="114">
        <f t="shared" si="91"/>
        <v>0</v>
      </c>
      <c r="J235" s="114">
        <f t="shared" si="91"/>
        <v>0</v>
      </c>
    </row>
    <row r="236" spans="1:10" x14ac:dyDescent="0.25">
      <c r="A236" s="252">
        <v>3239</v>
      </c>
      <c r="B236" s="253"/>
      <c r="C236" s="254"/>
      <c r="D236" s="239"/>
      <c r="E236" s="118"/>
      <c r="F236" s="118"/>
      <c r="G236" s="246"/>
      <c r="H236" s="119"/>
      <c r="I236" s="119"/>
      <c r="J236" s="119"/>
    </row>
    <row r="237" spans="1:10" x14ac:dyDescent="0.25">
      <c r="A237" s="248">
        <v>329</v>
      </c>
      <c r="B237" s="249"/>
      <c r="C237" s="250"/>
      <c r="D237" s="247"/>
      <c r="E237" s="113">
        <f>SUM(E238+E239)</f>
        <v>0</v>
      </c>
      <c r="F237" s="113">
        <f t="shared" ref="F237:H237" si="92">SUM(F238+F239)</f>
        <v>0</v>
      </c>
      <c r="G237" s="113">
        <f t="shared" si="92"/>
        <v>0</v>
      </c>
      <c r="H237" s="114">
        <f t="shared" si="92"/>
        <v>0</v>
      </c>
      <c r="I237" s="114">
        <f t="shared" ref="I237:J237" si="93">SUM(I238+I239)</f>
        <v>0</v>
      </c>
      <c r="J237" s="114">
        <f t="shared" si="93"/>
        <v>0</v>
      </c>
    </row>
    <row r="238" spans="1:10" x14ac:dyDescent="0.25">
      <c r="A238" s="252">
        <v>3293</v>
      </c>
      <c r="B238" s="253"/>
      <c r="C238" s="254"/>
      <c r="D238" s="239"/>
      <c r="E238" s="118"/>
      <c r="F238" s="118"/>
      <c r="G238" s="246"/>
      <c r="H238" s="119"/>
      <c r="I238" s="119"/>
      <c r="J238" s="119"/>
    </row>
    <row r="239" spans="1:10" x14ac:dyDescent="0.25">
      <c r="A239" s="252">
        <v>3299</v>
      </c>
      <c r="B239" s="253"/>
      <c r="C239" s="254"/>
      <c r="D239" s="239"/>
      <c r="E239" s="118"/>
      <c r="F239" s="118"/>
      <c r="G239" s="246"/>
      <c r="H239" s="119"/>
      <c r="I239" s="119"/>
      <c r="J239" s="119"/>
    </row>
    <row r="240" spans="1:10" x14ac:dyDescent="0.25">
      <c r="A240" s="248">
        <v>343</v>
      </c>
      <c r="B240" s="249"/>
      <c r="C240" s="250"/>
      <c r="D240" s="247"/>
      <c r="E240" s="113">
        <f>SUM(E241)</f>
        <v>0</v>
      </c>
      <c r="F240" s="113">
        <f t="shared" ref="F240:G240" si="94">SUM(F241)</f>
        <v>0</v>
      </c>
      <c r="G240" s="113">
        <f t="shared" si="94"/>
        <v>0</v>
      </c>
      <c r="H240" s="114"/>
      <c r="I240" s="114"/>
      <c r="J240" s="114"/>
    </row>
    <row r="241" spans="1:10" x14ac:dyDescent="0.25">
      <c r="A241" s="252">
        <v>3431</v>
      </c>
      <c r="B241" s="253"/>
      <c r="C241" s="254"/>
      <c r="D241" s="239"/>
      <c r="E241" s="118"/>
      <c r="F241" s="118"/>
      <c r="G241" s="246"/>
      <c r="H241" s="119"/>
      <c r="I241" s="119"/>
      <c r="J241" s="119"/>
    </row>
    <row r="242" spans="1:10" ht="25.5" x14ac:dyDescent="0.25">
      <c r="A242" s="359">
        <v>4</v>
      </c>
      <c r="B242" s="360"/>
      <c r="C242" s="361"/>
      <c r="D242" s="220" t="s">
        <v>45</v>
      </c>
      <c r="E242" s="105">
        <f>SUM(E243)</f>
        <v>0</v>
      </c>
      <c r="F242" s="105">
        <f t="shared" ref="F242:J244" si="95">SUM(F243)</f>
        <v>0</v>
      </c>
      <c r="G242" s="105">
        <f t="shared" si="95"/>
        <v>0</v>
      </c>
      <c r="H242" s="105">
        <f t="shared" si="95"/>
        <v>0</v>
      </c>
      <c r="I242" s="105">
        <f t="shared" si="95"/>
        <v>0</v>
      </c>
      <c r="J242" s="105">
        <f t="shared" si="95"/>
        <v>0</v>
      </c>
    </row>
    <row r="243" spans="1:10" ht="25.5" x14ac:dyDescent="0.25">
      <c r="A243" s="362">
        <v>42</v>
      </c>
      <c r="B243" s="363"/>
      <c r="C243" s="364"/>
      <c r="D243" s="183" t="s">
        <v>86</v>
      </c>
      <c r="E243" s="108">
        <f>SUM(E244)</f>
        <v>0</v>
      </c>
      <c r="F243" s="108">
        <f t="shared" si="95"/>
        <v>0</v>
      </c>
      <c r="G243" s="108">
        <f t="shared" si="95"/>
        <v>0</v>
      </c>
      <c r="H243" s="108">
        <f t="shared" si="95"/>
        <v>0</v>
      </c>
      <c r="I243" s="108">
        <f t="shared" si="95"/>
        <v>0</v>
      </c>
      <c r="J243" s="108">
        <f t="shared" si="95"/>
        <v>0</v>
      </c>
    </row>
    <row r="244" spans="1:10" x14ac:dyDescent="0.25">
      <c r="A244" s="222">
        <v>422</v>
      </c>
      <c r="B244" s="223"/>
      <c r="C244" s="224"/>
      <c r="D244" s="216" t="s">
        <v>159</v>
      </c>
      <c r="E244" s="113">
        <f>SUM(E245)</f>
        <v>0</v>
      </c>
      <c r="F244" s="113">
        <f t="shared" si="95"/>
        <v>0</v>
      </c>
      <c r="G244" s="113">
        <f t="shared" si="95"/>
        <v>0</v>
      </c>
      <c r="H244" s="113">
        <f t="shared" si="95"/>
        <v>0</v>
      </c>
      <c r="I244" s="113">
        <f t="shared" si="95"/>
        <v>0</v>
      </c>
      <c r="J244" s="113">
        <f t="shared" si="95"/>
        <v>0</v>
      </c>
    </row>
    <row r="245" spans="1:10" x14ac:dyDescent="0.25">
      <c r="A245" s="225">
        <v>4221</v>
      </c>
      <c r="B245" s="226"/>
      <c r="C245" s="227"/>
      <c r="D245" s="217" t="s">
        <v>160</v>
      </c>
      <c r="E245" s="118"/>
      <c r="F245" s="118"/>
      <c r="G245" s="246"/>
      <c r="H245" s="118"/>
      <c r="I245" s="118"/>
      <c r="J245" s="118"/>
    </row>
    <row r="246" spans="1:10" x14ac:dyDescent="0.25">
      <c r="A246" s="353" t="s">
        <v>194</v>
      </c>
      <c r="B246" s="354"/>
      <c r="C246" s="355"/>
      <c r="D246" s="219" t="s">
        <v>33</v>
      </c>
      <c r="E246" s="102">
        <f>SUM(E247+E258)</f>
        <v>0</v>
      </c>
      <c r="F246" s="102">
        <f>SUM(F247+F258)</f>
        <v>0</v>
      </c>
      <c r="G246" s="102">
        <f>SUM(G247+G258)</f>
        <v>0</v>
      </c>
      <c r="H246" s="103">
        <f>SUM(H247+H258)</f>
        <v>0</v>
      </c>
      <c r="I246" s="103">
        <f t="shared" ref="I246:J246" si="96">SUM(I247+I258)</f>
        <v>0</v>
      </c>
      <c r="J246" s="103">
        <f t="shared" si="96"/>
        <v>0</v>
      </c>
    </row>
    <row r="247" spans="1:10" x14ac:dyDescent="0.25">
      <c r="A247" s="240">
        <v>3</v>
      </c>
      <c r="B247" s="241"/>
      <c r="C247" s="242"/>
      <c r="D247" s="202" t="s">
        <v>39</v>
      </c>
      <c r="E247" s="105">
        <f>SUM(E248)</f>
        <v>0</v>
      </c>
      <c r="F247" s="105">
        <v>0</v>
      </c>
      <c r="G247" s="105"/>
      <c r="H247" s="106"/>
      <c r="I247" s="106"/>
      <c r="J247" s="106"/>
    </row>
    <row r="248" spans="1:10" x14ac:dyDescent="0.25">
      <c r="A248" s="256">
        <v>32</v>
      </c>
      <c r="B248" s="257"/>
      <c r="C248" s="258"/>
      <c r="D248" s="231" t="s">
        <v>41</v>
      </c>
      <c r="E248" s="108">
        <f>SUM(E249+E251+E253)</f>
        <v>0</v>
      </c>
      <c r="F248" s="108">
        <f t="shared" ref="F248:G248" si="97">SUM(F249+F251+F253)</f>
        <v>0</v>
      </c>
      <c r="G248" s="108">
        <f t="shared" si="97"/>
        <v>0</v>
      </c>
      <c r="H248" s="109">
        <f>SUM(H249+H251)</f>
        <v>0</v>
      </c>
      <c r="I248" s="109">
        <f t="shared" ref="I248:J248" si="98">SUM(I249+I251)</f>
        <v>0</v>
      </c>
      <c r="J248" s="109">
        <f t="shared" si="98"/>
        <v>0</v>
      </c>
    </row>
    <row r="249" spans="1:10" x14ac:dyDescent="0.25">
      <c r="A249" s="222">
        <v>321</v>
      </c>
      <c r="B249" s="223"/>
      <c r="C249" s="224"/>
      <c r="D249" s="247" t="s">
        <v>109</v>
      </c>
      <c r="E249" s="113">
        <f>SUM(E250)</f>
        <v>0</v>
      </c>
      <c r="F249" s="113">
        <f t="shared" ref="F249:J249" si="99">SUM(F250)</f>
        <v>0</v>
      </c>
      <c r="G249" s="113">
        <f t="shared" si="99"/>
        <v>0</v>
      </c>
      <c r="H249" s="114">
        <f t="shared" si="99"/>
        <v>0</v>
      </c>
      <c r="I249" s="114">
        <f t="shared" si="99"/>
        <v>0</v>
      </c>
      <c r="J249" s="114">
        <f t="shared" si="99"/>
        <v>0</v>
      </c>
    </row>
    <row r="250" spans="1:10" x14ac:dyDescent="0.25">
      <c r="A250" s="252">
        <v>3211</v>
      </c>
      <c r="B250" s="253"/>
      <c r="C250" s="254"/>
      <c r="D250" s="239" t="s">
        <v>117</v>
      </c>
      <c r="E250" s="118"/>
      <c r="F250" s="118"/>
      <c r="G250" s="246"/>
      <c r="H250" s="119"/>
      <c r="I250" s="119"/>
      <c r="J250" s="119"/>
    </row>
    <row r="251" spans="1:10" x14ac:dyDescent="0.25">
      <c r="A251" s="248">
        <v>322</v>
      </c>
      <c r="B251" s="249"/>
      <c r="C251" s="250"/>
      <c r="D251" s="247" t="s">
        <v>154</v>
      </c>
      <c r="E251" s="113">
        <f>SUM(E252+E253)</f>
        <v>0</v>
      </c>
      <c r="F251" s="113"/>
      <c r="G251" s="113">
        <f t="shared" ref="G251" si="100">SUM(G252+G253)</f>
        <v>0</v>
      </c>
      <c r="H251" s="114"/>
      <c r="I251" s="114"/>
      <c r="J251" s="114"/>
    </row>
    <row r="252" spans="1:10" ht="25.5" x14ac:dyDescent="0.25">
      <c r="A252" s="252">
        <v>3221</v>
      </c>
      <c r="B252" s="253"/>
      <c r="C252" s="254"/>
      <c r="D252" s="239" t="s">
        <v>122</v>
      </c>
      <c r="E252" s="118"/>
      <c r="F252" s="118"/>
      <c r="G252" s="246"/>
      <c r="H252" s="119"/>
      <c r="I252" s="119"/>
      <c r="J252" s="119"/>
    </row>
    <row r="253" spans="1:10" x14ac:dyDescent="0.25">
      <c r="A253" s="252">
        <v>3225</v>
      </c>
      <c r="B253" s="253"/>
      <c r="C253" s="254"/>
      <c r="D253" s="239" t="s">
        <v>126</v>
      </c>
      <c r="E253" s="118"/>
      <c r="F253" s="118"/>
      <c r="G253" s="246"/>
      <c r="H253" s="119"/>
      <c r="I253" s="119"/>
      <c r="J253" s="119"/>
    </row>
    <row r="254" spans="1:10" x14ac:dyDescent="0.25">
      <c r="A254" s="248">
        <v>323</v>
      </c>
      <c r="B254" s="249"/>
      <c r="C254" s="250"/>
      <c r="D254" s="247" t="s">
        <v>128</v>
      </c>
      <c r="E254" s="259">
        <f>SUM(E255)</f>
        <v>0</v>
      </c>
      <c r="F254" s="259"/>
      <c r="G254" s="259">
        <f>SUM(G255)</f>
        <v>0</v>
      </c>
      <c r="H254" s="260"/>
      <c r="I254" s="260"/>
      <c r="J254" s="260"/>
    </row>
    <row r="255" spans="1:10" x14ac:dyDescent="0.25">
      <c r="A255" s="252">
        <v>3231</v>
      </c>
      <c r="B255" s="253"/>
      <c r="C255" s="254"/>
      <c r="D255" s="239"/>
      <c r="E255" s="118"/>
      <c r="F255" s="118"/>
      <c r="G255" s="246"/>
      <c r="H255" s="119"/>
      <c r="I255" s="119"/>
      <c r="J255" s="119"/>
    </row>
    <row r="256" spans="1:10" x14ac:dyDescent="0.25">
      <c r="A256" s="252">
        <v>329</v>
      </c>
      <c r="B256" s="253"/>
      <c r="C256" s="254"/>
      <c r="D256" s="239"/>
      <c r="E256" s="118"/>
      <c r="F256" s="118"/>
      <c r="G256" s="246"/>
      <c r="H256" s="119"/>
      <c r="I256" s="119"/>
      <c r="J256" s="119"/>
    </row>
    <row r="257" spans="1:12" x14ac:dyDescent="0.25">
      <c r="A257" s="252">
        <v>381</v>
      </c>
      <c r="B257" s="261"/>
      <c r="C257" s="254"/>
      <c r="D257" s="239"/>
      <c r="E257" s="118"/>
      <c r="F257" s="118"/>
      <c r="G257" s="246"/>
      <c r="H257" s="119"/>
      <c r="I257" s="119"/>
      <c r="J257" s="119"/>
    </row>
    <row r="258" spans="1:12" ht="25.5" x14ac:dyDescent="0.25">
      <c r="A258" s="359">
        <v>4</v>
      </c>
      <c r="B258" s="360"/>
      <c r="C258" s="361"/>
      <c r="D258" s="220" t="s">
        <v>45</v>
      </c>
      <c r="E258" s="105">
        <f>SUM(E259)</f>
        <v>0</v>
      </c>
      <c r="F258" s="105">
        <f t="shared" ref="F258:J260" si="101">SUM(F259)</f>
        <v>0</v>
      </c>
      <c r="G258" s="105">
        <f t="shared" si="101"/>
        <v>0</v>
      </c>
      <c r="H258" s="105">
        <f t="shared" si="101"/>
        <v>0</v>
      </c>
      <c r="I258" s="105">
        <f t="shared" si="101"/>
        <v>0</v>
      </c>
      <c r="J258" s="105">
        <f t="shared" si="101"/>
        <v>0</v>
      </c>
    </row>
    <row r="259" spans="1:12" ht="25.5" x14ac:dyDescent="0.25">
      <c r="A259" s="362">
        <v>42</v>
      </c>
      <c r="B259" s="363"/>
      <c r="C259" s="364"/>
      <c r="D259" s="183" t="s">
        <v>86</v>
      </c>
      <c r="E259" s="108">
        <f>SUM(E260)</f>
        <v>0</v>
      </c>
      <c r="F259" s="108">
        <f t="shared" si="101"/>
        <v>0</v>
      </c>
      <c r="G259" s="108">
        <f t="shared" si="101"/>
        <v>0</v>
      </c>
      <c r="H259" s="108">
        <f t="shared" si="101"/>
        <v>0</v>
      </c>
      <c r="I259" s="108">
        <f t="shared" si="101"/>
        <v>0</v>
      </c>
      <c r="J259" s="108">
        <f t="shared" si="101"/>
        <v>0</v>
      </c>
    </row>
    <row r="260" spans="1:12" x14ac:dyDescent="0.25">
      <c r="A260" s="222">
        <v>422</v>
      </c>
      <c r="B260" s="223"/>
      <c r="C260" s="224"/>
      <c r="D260" s="216" t="s">
        <v>159</v>
      </c>
      <c r="E260" s="113">
        <f>SUM(E261)</f>
        <v>0</v>
      </c>
      <c r="F260" s="113">
        <f t="shared" si="101"/>
        <v>0</v>
      </c>
      <c r="G260" s="113">
        <f t="shared" si="101"/>
        <v>0</v>
      </c>
      <c r="H260" s="113">
        <f t="shared" si="101"/>
        <v>0</v>
      </c>
      <c r="I260" s="113">
        <f t="shared" si="101"/>
        <v>0</v>
      </c>
      <c r="J260" s="113">
        <f t="shared" si="101"/>
        <v>0</v>
      </c>
    </row>
    <row r="261" spans="1:12" x14ac:dyDescent="0.25">
      <c r="A261" s="225">
        <v>4221</v>
      </c>
      <c r="B261" s="226"/>
      <c r="C261" s="227"/>
      <c r="D261" s="217" t="s">
        <v>160</v>
      </c>
      <c r="E261" s="118"/>
      <c r="F261" s="118"/>
      <c r="G261" s="246"/>
      <c r="H261" s="118"/>
      <c r="I261" s="118"/>
      <c r="J261" s="118"/>
    </row>
    <row r="262" spans="1:12" ht="25.5" x14ac:dyDescent="0.25">
      <c r="A262" s="344" t="s">
        <v>195</v>
      </c>
      <c r="B262" s="345"/>
      <c r="C262" s="346"/>
      <c r="D262" s="210" t="s">
        <v>196</v>
      </c>
      <c r="E262" s="99">
        <f>SUM(E263+E276)</f>
        <v>0</v>
      </c>
      <c r="F262" s="99">
        <f t="shared" ref="F262:H262" si="102">SUM(F263+F276)</f>
        <v>0</v>
      </c>
      <c r="G262" s="99">
        <f t="shared" si="102"/>
        <v>0</v>
      </c>
      <c r="H262" s="100">
        <f t="shared" si="102"/>
        <v>70</v>
      </c>
      <c r="I262" s="100">
        <f t="shared" ref="I262:J262" si="103">SUM(I263+I276)</f>
        <v>70</v>
      </c>
      <c r="J262" s="100">
        <f t="shared" si="103"/>
        <v>70</v>
      </c>
    </row>
    <row r="263" spans="1:12" ht="25.5" x14ac:dyDescent="0.25">
      <c r="A263" s="353" t="s">
        <v>197</v>
      </c>
      <c r="B263" s="354"/>
      <c r="C263" s="355"/>
      <c r="D263" s="219" t="s">
        <v>198</v>
      </c>
      <c r="E263" s="102">
        <f>SUM(E264)</f>
        <v>0</v>
      </c>
      <c r="F263" s="102">
        <f t="shared" ref="F263:J263" si="104">SUM(F264)</f>
        <v>0</v>
      </c>
      <c r="G263" s="102">
        <f t="shared" si="104"/>
        <v>0</v>
      </c>
      <c r="H263" s="103">
        <f t="shared" si="104"/>
        <v>0</v>
      </c>
      <c r="I263" s="103">
        <f t="shared" si="104"/>
        <v>0</v>
      </c>
      <c r="J263" s="103">
        <f t="shared" si="104"/>
        <v>0</v>
      </c>
      <c r="L263" s="262"/>
    </row>
    <row r="264" spans="1:12" x14ac:dyDescent="0.25">
      <c r="A264" s="240">
        <v>3</v>
      </c>
      <c r="B264" s="241"/>
      <c r="C264" s="242"/>
      <c r="D264" s="202" t="s">
        <v>39</v>
      </c>
      <c r="E264" s="105">
        <f>SUM(E265+E273)</f>
        <v>0</v>
      </c>
      <c r="F264" s="105">
        <f t="shared" ref="F264:H264" si="105">SUM(F265+F273)</f>
        <v>0</v>
      </c>
      <c r="G264" s="105">
        <f t="shared" si="105"/>
        <v>0</v>
      </c>
      <c r="H264" s="106">
        <f t="shared" si="105"/>
        <v>0</v>
      </c>
      <c r="I264" s="106">
        <f t="shared" ref="I264:J264" si="106">SUM(I265+I273)</f>
        <v>0</v>
      </c>
      <c r="J264" s="106">
        <f t="shared" si="106"/>
        <v>0</v>
      </c>
    </row>
    <row r="265" spans="1:12" x14ac:dyDescent="0.25">
      <c r="A265" s="256">
        <v>32</v>
      </c>
      <c r="B265" s="257"/>
      <c r="C265" s="258"/>
      <c r="D265" s="231" t="s">
        <v>41</v>
      </c>
      <c r="E265" s="108">
        <f>SUM(E266+E268+E271)</f>
        <v>0</v>
      </c>
      <c r="F265" s="108">
        <f t="shared" ref="F265:G265" si="107">SUM(F266+F268+F271)</f>
        <v>0</v>
      </c>
      <c r="G265" s="108">
        <f t="shared" si="107"/>
        <v>0</v>
      </c>
      <c r="H265" s="109">
        <f>SUM(H266+H268+H271)</f>
        <v>0</v>
      </c>
      <c r="I265" s="109">
        <f t="shared" ref="I265:J265" si="108">SUM(I266+I268+I271)</f>
        <v>0</v>
      </c>
      <c r="J265" s="109">
        <f t="shared" si="108"/>
        <v>0</v>
      </c>
    </row>
    <row r="266" spans="1:12" x14ac:dyDescent="0.25">
      <c r="A266" s="222">
        <v>321</v>
      </c>
      <c r="B266" s="223"/>
      <c r="C266" s="224"/>
      <c r="D266" s="247" t="s">
        <v>109</v>
      </c>
      <c r="E266" s="113">
        <f>SUM(E267)</f>
        <v>0</v>
      </c>
      <c r="F266" s="113">
        <f t="shared" ref="F266:J266" si="109">SUM(F267)</f>
        <v>0</v>
      </c>
      <c r="G266" s="113">
        <f t="shared" si="109"/>
        <v>0</v>
      </c>
      <c r="H266" s="114">
        <f t="shared" si="109"/>
        <v>0</v>
      </c>
      <c r="I266" s="114">
        <f t="shared" si="109"/>
        <v>0</v>
      </c>
      <c r="J266" s="114">
        <f t="shared" si="109"/>
        <v>0</v>
      </c>
    </row>
    <row r="267" spans="1:12" x14ac:dyDescent="0.25">
      <c r="A267" s="252">
        <v>3211</v>
      </c>
      <c r="B267" s="253"/>
      <c r="C267" s="254"/>
      <c r="D267" s="239" t="s">
        <v>117</v>
      </c>
      <c r="E267" s="118"/>
      <c r="F267" s="118"/>
      <c r="G267" s="246"/>
      <c r="H267" s="119"/>
      <c r="I267" s="119"/>
      <c r="J267" s="119"/>
    </row>
    <row r="268" spans="1:12" x14ac:dyDescent="0.25">
      <c r="A268" s="248">
        <v>322</v>
      </c>
      <c r="B268" s="249"/>
      <c r="C268" s="250"/>
      <c r="D268" s="247" t="s">
        <v>154</v>
      </c>
      <c r="E268" s="113">
        <f>SUM(E269+E270)</f>
        <v>0</v>
      </c>
      <c r="F268" s="113">
        <f t="shared" ref="F268:H268" si="110">SUM(F269+F270)</f>
        <v>0</v>
      </c>
      <c r="G268" s="113">
        <f t="shared" si="110"/>
        <v>0</v>
      </c>
      <c r="H268" s="114">
        <f t="shared" si="110"/>
        <v>0</v>
      </c>
      <c r="I268" s="114">
        <f t="shared" ref="I268:J268" si="111">SUM(I269+I270)</f>
        <v>0</v>
      </c>
      <c r="J268" s="114">
        <f t="shared" si="111"/>
        <v>0</v>
      </c>
    </row>
    <row r="269" spans="1:12" ht="25.5" x14ac:dyDescent="0.25">
      <c r="A269" s="252">
        <v>3221</v>
      </c>
      <c r="B269" s="253"/>
      <c r="C269" s="254"/>
      <c r="D269" s="239" t="s">
        <v>122</v>
      </c>
      <c r="E269" s="118"/>
      <c r="F269" s="118"/>
      <c r="G269" s="246"/>
      <c r="H269" s="119"/>
      <c r="I269" s="119"/>
      <c r="J269" s="119"/>
    </row>
    <row r="270" spans="1:12" x14ac:dyDescent="0.25">
      <c r="A270" s="252">
        <v>3225</v>
      </c>
      <c r="B270" s="253"/>
      <c r="C270" s="254"/>
      <c r="D270" s="239" t="s">
        <v>126</v>
      </c>
      <c r="E270" s="118"/>
      <c r="F270" s="118"/>
      <c r="G270" s="246"/>
      <c r="H270" s="119"/>
      <c r="I270" s="119"/>
      <c r="J270" s="119"/>
    </row>
    <row r="271" spans="1:12" ht="25.5" x14ac:dyDescent="0.25">
      <c r="A271" s="248">
        <v>32</v>
      </c>
      <c r="B271" s="249"/>
      <c r="C271" s="250"/>
      <c r="D271" s="247" t="s">
        <v>138</v>
      </c>
      <c r="E271" s="113">
        <f>SUM(E272)</f>
        <v>0</v>
      </c>
      <c r="F271" s="113">
        <f t="shared" ref="F271:G271" si="112">SUM(F272)</f>
        <v>0</v>
      </c>
      <c r="G271" s="113">
        <f t="shared" si="112"/>
        <v>0</v>
      </c>
      <c r="H271" s="114"/>
      <c r="I271" s="114"/>
      <c r="J271" s="114"/>
    </row>
    <row r="272" spans="1:12" ht="25.5" x14ac:dyDescent="0.25">
      <c r="A272" s="252">
        <v>3299</v>
      </c>
      <c r="B272" s="253"/>
      <c r="C272" s="254"/>
      <c r="D272" s="239" t="s">
        <v>138</v>
      </c>
      <c r="E272" s="118"/>
      <c r="F272" s="118"/>
      <c r="G272" s="246"/>
      <c r="H272" s="119"/>
      <c r="I272" s="119"/>
      <c r="J272" s="119"/>
      <c r="L272" s="87"/>
    </row>
    <row r="273" spans="1:10" x14ac:dyDescent="0.25">
      <c r="A273" s="362">
        <v>34</v>
      </c>
      <c r="B273" s="363"/>
      <c r="C273" s="364"/>
      <c r="D273" s="221" t="s">
        <v>42</v>
      </c>
      <c r="E273" s="108">
        <f>SUM(E274)</f>
        <v>0</v>
      </c>
      <c r="F273" s="108">
        <f t="shared" ref="F273:J274" si="113">SUM(F274)</f>
        <v>0</v>
      </c>
      <c r="G273" s="108">
        <f t="shared" si="113"/>
        <v>0</v>
      </c>
      <c r="H273" s="109">
        <f t="shared" si="113"/>
        <v>0</v>
      </c>
      <c r="I273" s="109">
        <f t="shared" si="113"/>
        <v>0</v>
      </c>
      <c r="J273" s="109">
        <f t="shared" si="113"/>
        <v>0</v>
      </c>
    </row>
    <row r="274" spans="1:10" x14ac:dyDescent="0.25">
      <c r="A274" s="365">
        <v>343</v>
      </c>
      <c r="B274" s="366"/>
      <c r="C274" s="367"/>
      <c r="D274" s="263" t="s">
        <v>144</v>
      </c>
      <c r="E274" s="113">
        <f>SUM(E275)</f>
        <v>0</v>
      </c>
      <c r="F274" s="113">
        <f t="shared" si="113"/>
        <v>0</v>
      </c>
      <c r="G274" s="113">
        <f t="shared" si="113"/>
        <v>0</v>
      </c>
      <c r="H274" s="114">
        <f t="shared" si="113"/>
        <v>0</v>
      </c>
      <c r="I274" s="114">
        <f t="shared" si="113"/>
        <v>0</v>
      </c>
      <c r="J274" s="114">
        <f t="shared" si="113"/>
        <v>0</v>
      </c>
    </row>
    <row r="275" spans="1:10" x14ac:dyDescent="0.25">
      <c r="A275" s="225">
        <v>3433</v>
      </c>
      <c r="B275" s="226"/>
      <c r="C275" s="227"/>
      <c r="D275" s="239" t="s">
        <v>146</v>
      </c>
      <c r="E275" s="118"/>
      <c r="F275" s="118"/>
      <c r="G275" s="246"/>
      <c r="H275" s="119"/>
      <c r="I275" s="119"/>
      <c r="J275" s="119"/>
    </row>
    <row r="276" spans="1:10" ht="25.5" x14ac:dyDescent="0.25">
      <c r="A276" s="353" t="s">
        <v>226</v>
      </c>
      <c r="B276" s="354"/>
      <c r="C276" s="355"/>
      <c r="D276" s="219" t="s">
        <v>199</v>
      </c>
      <c r="E276" s="102">
        <f>SUM(E285)</f>
        <v>0</v>
      </c>
      <c r="F276" s="102">
        <f t="shared" ref="F276:H276" si="114">SUM(F285)</f>
        <v>0</v>
      </c>
      <c r="G276" s="102">
        <f t="shared" si="114"/>
        <v>0</v>
      </c>
      <c r="H276" s="102">
        <v>70</v>
      </c>
      <c r="I276" s="102">
        <v>70</v>
      </c>
      <c r="J276" s="102">
        <v>70</v>
      </c>
    </row>
    <row r="277" spans="1:10" x14ac:dyDescent="0.25">
      <c r="A277" s="240">
        <v>3</v>
      </c>
      <c r="B277" s="241"/>
      <c r="C277" s="242"/>
      <c r="D277" s="202" t="s">
        <v>39</v>
      </c>
      <c r="E277" s="105">
        <f>SUM(E278+E286)</f>
        <v>0</v>
      </c>
      <c r="F277" s="105">
        <f t="shared" ref="F277:H277" si="115">SUM(F278+F286)</f>
        <v>0</v>
      </c>
      <c r="G277" s="105">
        <f t="shared" si="115"/>
        <v>0</v>
      </c>
      <c r="H277" s="105">
        <v>0</v>
      </c>
      <c r="I277" s="105">
        <v>0</v>
      </c>
      <c r="J277" s="105">
        <v>0</v>
      </c>
    </row>
    <row r="278" spans="1:10" x14ac:dyDescent="0.25">
      <c r="A278" s="256">
        <v>32</v>
      </c>
      <c r="B278" s="257"/>
      <c r="C278" s="258"/>
      <c r="D278" s="231" t="s">
        <v>41</v>
      </c>
      <c r="E278" s="108">
        <f>SUM(E279+E281+E284)</f>
        <v>0</v>
      </c>
      <c r="F278" s="108">
        <f t="shared" ref="F278:H278" si="116">SUM(F279+F281+F284)</f>
        <v>0</v>
      </c>
      <c r="G278" s="108">
        <f t="shared" si="116"/>
        <v>0</v>
      </c>
      <c r="H278" s="108">
        <f t="shared" si="116"/>
        <v>0</v>
      </c>
      <c r="I278" s="108">
        <f t="shared" ref="I278:J278" si="117">SUM(I279+I281+I284)</f>
        <v>0</v>
      </c>
      <c r="J278" s="108">
        <f t="shared" si="117"/>
        <v>0</v>
      </c>
    </row>
    <row r="279" spans="1:10" x14ac:dyDescent="0.25">
      <c r="A279" s="222">
        <v>321</v>
      </c>
      <c r="B279" s="223"/>
      <c r="C279" s="224"/>
      <c r="D279" s="247" t="s">
        <v>109</v>
      </c>
      <c r="E279" s="113">
        <f>SUM(E280)</f>
        <v>0</v>
      </c>
      <c r="F279" s="113">
        <f t="shared" ref="F279:J279" si="118">SUM(F280)</f>
        <v>0</v>
      </c>
      <c r="G279" s="113">
        <f t="shared" si="118"/>
        <v>0</v>
      </c>
      <c r="H279" s="113">
        <f t="shared" si="118"/>
        <v>0</v>
      </c>
      <c r="I279" s="113">
        <f t="shared" si="118"/>
        <v>0</v>
      </c>
      <c r="J279" s="113">
        <f t="shared" si="118"/>
        <v>0</v>
      </c>
    </row>
    <row r="280" spans="1:10" x14ac:dyDescent="0.25">
      <c r="A280" s="252">
        <v>3211</v>
      </c>
      <c r="B280" s="253"/>
      <c r="C280" s="254"/>
      <c r="D280" s="239" t="s">
        <v>117</v>
      </c>
      <c r="E280" s="118"/>
      <c r="F280" s="118"/>
      <c r="G280" s="246"/>
      <c r="H280" s="118"/>
      <c r="I280" s="118"/>
      <c r="J280" s="118"/>
    </row>
    <row r="281" spans="1:10" x14ac:dyDescent="0.25">
      <c r="A281" s="248">
        <v>322</v>
      </c>
      <c r="B281" s="249"/>
      <c r="C281" s="250"/>
      <c r="D281" s="247" t="s">
        <v>154</v>
      </c>
      <c r="E281" s="113">
        <f>SUM(E282+E283)</f>
        <v>0</v>
      </c>
      <c r="F281" s="113">
        <f t="shared" ref="F281:H281" si="119">SUM(F282+F283)</f>
        <v>0</v>
      </c>
      <c r="G281" s="113">
        <f t="shared" si="119"/>
        <v>0</v>
      </c>
      <c r="H281" s="113">
        <f t="shared" si="119"/>
        <v>0</v>
      </c>
      <c r="I281" s="113">
        <f t="shared" ref="I281:J281" si="120">SUM(I282+I283)</f>
        <v>0</v>
      </c>
      <c r="J281" s="113">
        <f t="shared" si="120"/>
        <v>0</v>
      </c>
    </row>
    <row r="282" spans="1:10" ht="25.5" x14ac:dyDescent="0.25">
      <c r="A282" s="252">
        <v>3221</v>
      </c>
      <c r="B282" s="253"/>
      <c r="C282" s="254"/>
      <c r="D282" s="239" t="s">
        <v>122</v>
      </c>
      <c r="E282" s="118"/>
      <c r="F282" s="118"/>
      <c r="G282" s="246"/>
      <c r="H282" s="118"/>
      <c r="I282" s="118"/>
      <c r="J282" s="118"/>
    </row>
    <row r="283" spans="1:10" x14ac:dyDescent="0.25">
      <c r="A283" s="252">
        <v>3225</v>
      </c>
      <c r="B283" s="253"/>
      <c r="C283" s="254"/>
      <c r="D283" s="239" t="s">
        <v>126</v>
      </c>
      <c r="E283" s="118"/>
      <c r="F283" s="118"/>
      <c r="G283" s="246"/>
      <c r="H283" s="118"/>
      <c r="I283" s="118"/>
      <c r="J283" s="118"/>
    </row>
    <row r="284" spans="1:10" x14ac:dyDescent="0.25">
      <c r="A284" s="248">
        <v>323</v>
      </c>
      <c r="B284" s="249"/>
      <c r="C284" s="250"/>
      <c r="D284" s="247" t="s">
        <v>128</v>
      </c>
      <c r="E284" s="113">
        <f>SUM(E285)</f>
        <v>0</v>
      </c>
      <c r="F284" s="113">
        <f t="shared" ref="F284:J284" si="121">SUM(F285)</f>
        <v>0</v>
      </c>
      <c r="G284" s="113">
        <f t="shared" si="121"/>
        <v>0</v>
      </c>
      <c r="H284" s="113">
        <f t="shared" si="121"/>
        <v>0</v>
      </c>
      <c r="I284" s="113">
        <f t="shared" si="121"/>
        <v>0</v>
      </c>
      <c r="J284" s="113">
        <f t="shared" si="121"/>
        <v>0</v>
      </c>
    </row>
    <row r="285" spans="1:10" x14ac:dyDescent="0.25">
      <c r="A285" s="252">
        <v>3239</v>
      </c>
      <c r="B285" s="253"/>
      <c r="C285" s="254"/>
      <c r="D285" s="239" t="s">
        <v>137</v>
      </c>
      <c r="E285" s="118"/>
      <c r="F285" s="118"/>
      <c r="G285" s="246"/>
      <c r="H285" s="118"/>
      <c r="I285" s="118"/>
      <c r="J285" s="118"/>
    </row>
    <row r="286" spans="1:10" x14ac:dyDescent="0.25">
      <c r="A286" s="362">
        <v>4</v>
      </c>
      <c r="B286" s="363"/>
      <c r="C286" s="364"/>
      <c r="D286" s="221" t="s">
        <v>228</v>
      </c>
      <c r="E286" s="108">
        <f>SUM(E287)</f>
        <v>0</v>
      </c>
      <c r="F286" s="108">
        <f t="shared" ref="F286:J287" si="122">SUM(F287)</f>
        <v>0</v>
      </c>
      <c r="G286" s="108">
        <f t="shared" si="122"/>
        <v>0</v>
      </c>
      <c r="H286" s="108">
        <f t="shared" si="122"/>
        <v>70</v>
      </c>
      <c r="I286" s="108">
        <f t="shared" si="122"/>
        <v>70</v>
      </c>
      <c r="J286" s="108">
        <f t="shared" si="122"/>
        <v>70</v>
      </c>
    </row>
    <row r="287" spans="1:10" x14ac:dyDescent="0.25">
      <c r="A287" s="365">
        <v>42</v>
      </c>
      <c r="B287" s="366"/>
      <c r="C287" s="367"/>
      <c r="D287" s="263" t="s">
        <v>227</v>
      </c>
      <c r="E287" s="113">
        <f>SUM(E288)</f>
        <v>0</v>
      </c>
      <c r="F287" s="113">
        <f t="shared" si="122"/>
        <v>0</v>
      </c>
      <c r="G287" s="113">
        <f t="shared" si="122"/>
        <v>0</v>
      </c>
      <c r="H287" s="113">
        <f t="shared" si="122"/>
        <v>70</v>
      </c>
      <c r="I287" s="113">
        <f t="shared" si="122"/>
        <v>70</v>
      </c>
      <c r="J287" s="113">
        <f t="shared" si="122"/>
        <v>70</v>
      </c>
    </row>
    <row r="288" spans="1:10" x14ac:dyDescent="0.25">
      <c r="A288" s="225">
        <v>421</v>
      </c>
      <c r="B288" s="226"/>
      <c r="C288" s="227"/>
      <c r="D288" s="239" t="s">
        <v>227</v>
      </c>
      <c r="E288" s="118"/>
      <c r="F288" s="118"/>
      <c r="G288" s="246"/>
      <c r="H288" s="118">
        <v>70</v>
      </c>
      <c r="I288" s="118">
        <v>70</v>
      </c>
      <c r="J288" s="118">
        <v>70</v>
      </c>
    </row>
    <row r="289" spans="1:12" ht="25.5" x14ac:dyDescent="0.25">
      <c r="A289" s="344" t="s">
        <v>200</v>
      </c>
      <c r="B289" s="345"/>
      <c r="C289" s="346"/>
      <c r="D289" s="210" t="s">
        <v>201</v>
      </c>
      <c r="E289" s="134">
        <f t="shared" ref="E289:J293" si="123">SUM(E290)</f>
        <v>0</v>
      </c>
      <c r="F289" s="134">
        <f t="shared" si="123"/>
        <v>9665</v>
      </c>
      <c r="G289" s="134">
        <f t="shared" si="123"/>
        <v>20567</v>
      </c>
      <c r="H289" s="288">
        <f t="shared" si="123"/>
        <v>20000</v>
      </c>
      <c r="I289" s="288">
        <v>20000</v>
      </c>
      <c r="J289" s="288">
        <v>20000</v>
      </c>
    </row>
    <row r="290" spans="1:12" ht="25.5" x14ac:dyDescent="0.25">
      <c r="A290" s="353" t="s">
        <v>202</v>
      </c>
      <c r="B290" s="354"/>
      <c r="C290" s="355"/>
      <c r="D290" s="219" t="s">
        <v>150</v>
      </c>
      <c r="E290" s="102">
        <f t="shared" si="123"/>
        <v>0</v>
      </c>
      <c r="F290" s="102">
        <f t="shared" si="123"/>
        <v>9665</v>
      </c>
      <c r="G290" s="102">
        <f t="shared" si="123"/>
        <v>20567</v>
      </c>
      <c r="H290" s="287">
        <f t="shared" si="123"/>
        <v>20000</v>
      </c>
      <c r="I290" s="287">
        <f t="shared" si="123"/>
        <v>20000</v>
      </c>
      <c r="J290" s="287">
        <f t="shared" si="123"/>
        <v>20000</v>
      </c>
    </row>
    <row r="291" spans="1:12" x14ac:dyDescent="0.25">
      <c r="A291" s="359">
        <v>3</v>
      </c>
      <c r="B291" s="360"/>
      <c r="C291" s="361"/>
      <c r="D291" s="220" t="s">
        <v>39</v>
      </c>
      <c r="E291" s="105">
        <f t="shared" si="123"/>
        <v>0</v>
      </c>
      <c r="F291" s="105">
        <f t="shared" si="123"/>
        <v>9665</v>
      </c>
      <c r="G291" s="105">
        <f t="shared" si="123"/>
        <v>20567</v>
      </c>
      <c r="H291" s="285">
        <f t="shared" si="123"/>
        <v>20000</v>
      </c>
      <c r="I291" s="285">
        <f t="shared" si="123"/>
        <v>20000</v>
      </c>
      <c r="J291" s="285">
        <f t="shared" si="123"/>
        <v>20000</v>
      </c>
    </row>
    <row r="292" spans="1:12" x14ac:dyDescent="0.25">
      <c r="A292" s="362">
        <v>32</v>
      </c>
      <c r="B292" s="363"/>
      <c r="C292" s="364"/>
      <c r="D292" s="221" t="s">
        <v>41</v>
      </c>
      <c r="E292" s="108">
        <f>SUM(E293)</f>
        <v>0</v>
      </c>
      <c r="F292" s="108">
        <f t="shared" si="123"/>
        <v>9665</v>
      </c>
      <c r="G292" s="108">
        <f t="shared" si="123"/>
        <v>20567</v>
      </c>
      <c r="H292" s="286">
        <f t="shared" si="123"/>
        <v>20000</v>
      </c>
      <c r="I292" s="286">
        <f t="shared" si="123"/>
        <v>20000</v>
      </c>
      <c r="J292" s="286">
        <f t="shared" si="123"/>
        <v>20000</v>
      </c>
    </row>
    <row r="293" spans="1:12" x14ac:dyDescent="0.25">
      <c r="A293" s="222">
        <v>322</v>
      </c>
      <c r="B293" s="223"/>
      <c r="C293" s="224"/>
      <c r="D293" s="247" t="s">
        <v>154</v>
      </c>
      <c r="E293" s="113">
        <f>SUM(E294)</f>
        <v>0</v>
      </c>
      <c r="F293" s="113">
        <v>9665</v>
      </c>
      <c r="G293" s="113">
        <v>20567</v>
      </c>
      <c r="H293" s="284">
        <f t="shared" si="123"/>
        <v>20000</v>
      </c>
      <c r="I293" s="284">
        <f t="shared" si="123"/>
        <v>20000</v>
      </c>
      <c r="J293" s="284">
        <f t="shared" si="123"/>
        <v>20000</v>
      </c>
    </row>
    <row r="294" spans="1:12" x14ac:dyDescent="0.25">
      <c r="A294" s="225">
        <v>3222</v>
      </c>
      <c r="B294" s="226"/>
      <c r="C294" s="227"/>
      <c r="D294" s="239" t="s">
        <v>123</v>
      </c>
      <c r="E294" s="118"/>
      <c r="F294" s="118">
        <v>9665</v>
      </c>
      <c r="G294" s="246">
        <v>20567</v>
      </c>
      <c r="H294" s="283">
        <v>20000</v>
      </c>
      <c r="I294" s="282">
        <v>20000</v>
      </c>
      <c r="J294" s="283">
        <v>20000</v>
      </c>
    </row>
    <row r="295" spans="1:12" ht="38.25" x14ac:dyDescent="0.25">
      <c r="A295" s="344" t="s">
        <v>203</v>
      </c>
      <c r="B295" s="345"/>
      <c r="C295" s="346"/>
      <c r="D295" s="210" t="s">
        <v>204</v>
      </c>
      <c r="E295" s="99">
        <f>SUM(E296)</f>
        <v>0</v>
      </c>
      <c r="F295" s="99">
        <f t="shared" ref="F295:J298" si="124">SUM(F296)</f>
        <v>210</v>
      </c>
      <c r="G295" s="99">
        <f t="shared" si="124"/>
        <v>210</v>
      </c>
      <c r="H295" s="100">
        <f t="shared" si="124"/>
        <v>212</v>
      </c>
      <c r="I295" s="100">
        <f t="shared" si="124"/>
        <v>212</v>
      </c>
      <c r="J295" s="100">
        <f t="shared" si="124"/>
        <v>212</v>
      </c>
    </row>
    <row r="296" spans="1:12" ht="25.5" x14ac:dyDescent="0.25">
      <c r="A296" s="264" t="s">
        <v>205</v>
      </c>
      <c r="B296" s="265" t="s">
        <v>206</v>
      </c>
      <c r="C296" s="266"/>
      <c r="D296" s="267" t="s">
        <v>150</v>
      </c>
      <c r="E296" s="102">
        <f>SUM(E297)</f>
        <v>0</v>
      </c>
      <c r="F296" s="102">
        <f t="shared" si="124"/>
        <v>210</v>
      </c>
      <c r="G296" s="102">
        <f t="shared" si="124"/>
        <v>210</v>
      </c>
      <c r="H296" s="103">
        <f t="shared" si="124"/>
        <v>212</v>
      </c>
      <c r="I296" s="103">
        <f t="shared" si="124"/>
        <v>212</v>
      </c>
      <c r="J296" s="103">
        <f t="shared" si="124"/>
        <v>212</v>
      </c>
      <c r="L296" s="87"/>
    </row>
    <row r="297" spans="1:12" x14ac:dyDescent="0.25">
      <c r="A297" s="359">
        <v>3</v>
      </c>
      <c r="B297" s="360"/>
      <c r="C297" s="361"/>
      <c r="D297" s="220" t="s">
        <v>39</v>
      </c>
      <c r="E297" s="105">
        <f>SUM(E298)</f>
        <v>0</v>
      </c>
      <c r="F297" s="105">
        <f t="shared" si="124"/>
        <v>210</v>
      </c>
      <c r="G297" s="105">
        <f t="shared" si="124"/>
        <v>210</v>
      </c>
      <c r="H297" s="106">
        <f t="shared" si="124"/>
        <v>212</v>
      </c>
      <c r="I297" s="106">
        <f t="shared" si="124"/>
        <v>212</v>
      </c>
      <c r="J297" s="106">
        <f t="shared" si="124"/>
        <v>212</v>
      </c>
    </row>
    <row r="298" spans="1:12" x14ac:dyDescent="0.25">
      <c r="A298" s="362">
        <v>38</v>
      </c>
      <c r="B298" s="363"/>
      <c r="C298" s="364"/>
      <c r="D298" s="221" t="s">
        <v>44</v>
      </c>
      <c r="E298" s="108">
        <f>SUM(E299)</f>
        <v>0</v>
      </c>
      <c r="F298" s="108">
        <f t="shared" si="124"/>
        <v>210</v>
      </c>
      <c r="G298" s="108">
        <f t="shared" si="124"/>
        <v>210</v>
      </c>
      <c r="H298" s="109">
        <f t="shared" si="124"/>
        <v>212</v>
      </c>
      <c r="I298" s="109">
        <f t="shared" si="124"/>
        <v>212</v>
      </c>
      <c r="J298" s="109">
        <f t="shared" si="124"/>
        <v>212</v>
      </c>
    </row>
    <row r="299" spans="1:12" x14ac:dyDescent="0.25">
      <c r="A299" s="222">
        <v>381</v>
      </c>
      <c r="B299" s="223"/>
      <c r="C299" s="224"/>
      <c r="D299" s="247" t="s">
        <v>207</v>
      </c>
      <c r="E299" s="113">
        <f>SUM(E300)</f>
        <v>0</v>
      </c>
      <c r="F299" s="113">
        <v>210</v>
      </c>
      <c r="G299" s="113">
        <v>210</v>
      </c>
      <c r="H299" s="114">
        <v>212</v>
      </c>
      <c r="I299" s="114">
        <v>212</v>
      </c>
      <c r="J299" s="114">
        <v>212</v>
      </c>
    </row>
    <row r="300" spans="1:12" x14ac:dyDescent="0.25">
      <c r="A300" s="225">
        <v>3812</v>
      </c>
      <c r="B300" s="226"/>
      <c r="C300" s="227"/>
      <c r="D300" s="239" t="s">
        <v>158</v>
      </c>
      <c r="E300" s="118"/>
      <c r="F300" s="118">
        <v>210</v>
      </c>
      <c r="G300" s="118"/>
      <c r="H300" s="119"/>
      <c r="I300" s="119"/>
      <c r="J300" s="119"/>
    </row>
    <row r="301" spans="1:12" x14ac:dyDescent="0.25">
      <c r="A301" s="344" t="s">
        <v>208</v>
      </c>
      <c r="B301" s="345"/>
      <c r="C301" s="346"/>
      <c r="D301" s="210" t="s">
        <v>209</v>
      </c>
      <c r="E301" s="99">
        <f>SUM(E302+E309+E314)</f>
        <v>0</v>
      </c>
      <c r="F301" s="99">
        <f t="shared" ref="F301:H301" si="125">SUM(F302+F309+F314)</f>
        <v>0</v>
      </c>
      <c r="G301" s="99">
        <f t="shared" si="125"/>
        <v>0</v>
      </c>
      <c r="H301" s="99">
        <f t="shared" si="125"/>
        <v>0</v>
      </c>
      <c r="I301" s="99">
        <f t="shared" ref="I301:J301" si="126">SUM(I302+I309+I314)</f>
        <v>0</v>
      </c>
      <c r="J301" s="99">
        <f t="shared" si="126"/>
        <v>0</v>
      </c>
    </row>
    <row r="302" spans="1:12" x14ac:dyDescent="0.25">
      <c r="A302" s="353" t="s">
        <v>102</v>
      </c>
      <c r="B302" s="354"/>
      <c r="C302" s="355"/>
      <c r="D302" s="219" t="s">
        <v>103</v>
      </c>
      <c r="E302" s="102">
        <f t="shared" ref="E302:J303" si="127">SUM(E303)</f>
        <v>0</v>
      </c>
      <c r="F302" s="102">
        <f t="shared" si="127"/>
        <v>0</v>
      </c>
      <c r="G302" s="102">
        <f t="shared" si="127"/>
        <v>0</v>
      </c>
      <c r="H302" s="102">
        <f t="shared" si="127"/>
        <v>0</v>
      </c>
      <c r="I302" s="102">
        <f t="shared" si="127"/>
        <v>0</v>
      </c>
      <c r="J302" s="102">
        <f t="shared" si="127"/>
        <v>0</v>
      </c>
    </row>
    <row r="303" spans="1:12" x14ac:dyDescent="0.25">
      <c r="A303" s="125">
        <v>3</v>
      </c>
      <c r="B303" s="126"/>
      <c r="C303" s="127"/>
      <c r="D303" s="127" t="s">
        <v>39</v>
      </c>
      <c r="E303" s="105">
        <f>SUM(E304)</f>
        <v>0</v>
      </c>
      <c r="F303" s="105">
        <f t="shared" si="127"/>
        <v>0</v>
      </c>
      <c r="G303" s="105">
        <f t="shared" si="127"/>
        <v>0</v>
      </c>
      <c r="H303" s="105">
        <f>SUM(H304+H310)</f>
        <v>0</v>
      </c>
      <c r="I303" s="105">
        <f t="shared" ref="I303:J303" si="128">SUM(I304+I310)</f>
        <v>0</v>
      </c>
      <c r="J303" s="105">
        <f t="shared" si="128"/>
        <v>0</v>
      </c>
    </row>
    <row r="304" spans="1:12" x14ac:dyDescent="0.25">
      <c r="A304" s="129">
        <v>31</v>
      </c>
      <c r="B304" s="130"/>
      <c r="C304" s="107"/>
      <c r="D304" s="107" t="s">
        <v>40</v>
      </c>
      <c r="E304" s="108">
        <f>SUM(E305+E307)</f>
        <v>0</v>
      </c>
      <c r="F304" s="108">
        <f t="shared" ref="F304:H304" si="129">SUM(F305+F307)</f>
        <v>0</v>
      </c>
      <c r="G304" s="108">
        <f t="shared" si="129"/>
        <v>0</v>
      </c>
      <c r="H304" s="108">
        <f t="shared" si="129"/>
        <v>0</v>
      </c>
      <c r="I304" s="108">
        <f t="shared" ref="I304:J304" si="130">SUM(I305+I307)</f>
        <v>0</v>
      </c>
      <c r="J304" s="108">
        <f t="shared" si="130"/>
        <v>0</v>
      </c>
    </row>
    <row r="305" spans="1:12" x14ac:dyDescent="0.25">
      <c r="A305" s="110">
        <v>311</v>
      </c>
      <c r="B305" s="111"/>
      <c r="C305" s="112"/>
      <c r="D305" s="112" t="s">
        <v>104</v>
      </c>
      <c r="E305" s="113">
        <f>SUM(E306)</f>
        <v>0</v>
      </c>
      <c r="F305" s="113">
        <f t="shared" ref="F305:J305" si="131">SUM(F306)</f>
        <v>0</v>
      </c>
      <c r="G305" s="113">
        <f t="shared" si="131"/>
        <v>0</v>
      </c>
      <c r="H305" s="113">
        <f t="shared" si="131"/>
        <v>0</v>
      </c>
      <c r="I305" s="113">
        <f t="shared" si="131"/>
        <v>0</v>
      </c>
      <c r="J305" s="113">
        <f t="shared" si="131"/>
        <v>0</v>
      </c>
    </row>
    <row r="306" spans="1:12" x14ac:dyDescent="0.25">
      <c r="A306" s="115">
        <v>3111</v>
      </c>
      <c r="B306" s="116"/>
      <c r="C306" s="117"/>
      <c r="D306" s="117" t="s">
        <v>105</v>
      </c>
      <c r="E306" s="118"/>
      <c r="F306" s="118"/>
      <c r="G306" s="118"/>
      <c r="H306" s="118"/>
      <c r="I306" s="118"/>
      <c r="J306" s="118"/>
    </row>
    <row r="307" spans="1:12" x14ac:dyDescent="0.25">
      <c r="A307" s="110">
        <v>312</v>
      </c>
      <c r="B307" s="111"/>
      <c r="C307" s="112"/>
      <c r="D307" s="112" t="s">
        <v>106</v>
      </c>
      <c r="E307" s="113">
        <f>SUM(E308)</f>
        <v>0</v>
      </c>
      <c r="F307" s="113">
        <f t="shared" ref="F307:J307" si="132">SUM(F308)</f>
        <v>0</v>
      </c>
      <c r="G307" s="113">
        <f t="shared" si="132"/>
        <v>0</v>
      </c>
      <c r="H307" s="113">
        <f t="shared" si="132"/>
        <v>0</v>
      </c>
      <c r="I307" s="113">
        <f t="shared" si="132"/>
        <v>0</v>
      </c>
      <c r="J307" s="113">
        <f t="shared" si="132"/>
        <v>0</v>
      </c>
    </row>
    <row r="308" spans="1:12" x14ac:dyDescent="0.25">
      <c r="A308" s="115">
        <v>3121</v>
      </c>
      <c r="B308" s="116"/>
      <c r="C308" s="117"/>
      <c r="D308" s="117" t="s">
        <v>106</v>
      </c>
      <c r="E308" s="118"/>
      <c r="F308" s="118"/>
      <c r="G308" s="118"/>
      <c r="H308" s="118"/>
      <c r="I308" s="118"/>
      <c r="J308" s="118"/>
    </row>
    <row r="309" spans="1:12" ht="25.5" x14ac:dyDescent="0.25">
      <c r="A309" s="353" t="s">
        <v>189</v>
      </c>
      <c r="B309" s="354"/>
      <c r="C309" s="355"/>
      <c r="D309" s="219" t="s">
        <v>190</v>
      </c>
      <c r="E309" s="102">
        <f t="shared" ref="E309:J312" si="133">SUM(E310)</f>
        <v>0</v>
      </c>
      <c r="F309" s="102">
        <f t="shared" si="133"/>
        <v>0</v>
      </c>
      <c r="G309" s="102">
        <f t="shared" si="133"/>
        <v>0</v>
      </c>
      <c r="H309" s="102">
        <f t="shared" si="133"/>
        <v>0</v>
      </c>
      <c r="I309" s="102">
        <f t="shared" si="133"/>
        <v>0</v>
      </c>
      <c r="J309" s="102">
        <f t="shared" si="133"/>
        <v>0</v>
      </c>
    </row>
    <row r="310" spans="1:12" x14ac:dyDescent="0.25">
      <c r="A310" s="359">
        <v>3</v>
      </c>
      <c r="B310" s="360"/>
      <c r="C310" s="361"/>
      <c r="D310" s="220" t="s">
        <v>39</v>
      </c>
      <c r="E310" s="105">
        <f t="shared" si="133"/>
        <v>0</v>
      </c>
      <c r="F310" s="105">
        <f t="shared" si="133"/>
        <v>0</v>
      </c>
      <c r="G310" s="105">
        <f t="shared" si="133"/>
        <v>0</v>
      </c>
      <c r="H310" s="105">
        <f t="shared" si="133"/>
        <v>0</v>
      </c>
      <c r="I310" s="105">
        <f t="shared" si="133"/>
        <v>0</v>
      </c>
      <c r="J310" s="105">
        <f t="shared" si="133"/>
        <v>0</v>
      </c>
    </row>
    <row r="311" spans="1:12" x14ac:dyDescent="0.25">
      <c r="A311" s="362">
        <v>32</v>
      </c>
      <c r="B311" s="363"/>
      <c r="C311" s="364"/>
      <c r="D311" s="221" t="s">
        <v>41</v>
      </c>
      <c r="E311" s="108">
        <f>SUM(E312)</f>
        <v>0</v>
      </c>
      <c r="F311" s="108">
        <f t="shared" si="133"/>
        <v>0</v>
      </c>
      <c r="G311" s="108">
        <f t="shared" si="133"/>
        <v>0</v>
      </c>
      <c r="H311" s="108">
        <f t="shared" si="133"/>
        <v>0</v>
      </c>
      <c r="I311" s="108">
        <f t="shared" si="133"/>
        <v>0</v>
      </c>
      <c r="J311" s="108">
        <f t="shared" si="133"/>
        <v>0</v>
      </c>
    </row>
    <row r="312" spans="1:12" x14ac:dyDescent="0.25">
      <c r="A312" s="222">
        <v>323</v>
      </c>
      <c r="B312" s="223"/>
      <c r="C312" s="224"/>
      <c r="D312" s="247" t="s">
        <v>128</v>
      </c>
      <c r="E312" s="113">
        <f>SUM(E313)</f>
        <v>0</v>
      </c>
      <c r="F312" s="113">
        <f t="shared" si="133"/>
        <v>0</v>
      </c>
      <c r="G312" s="113">
        <f t="shared" si="133"/>
        <v>0</v>
      </c>
      <c r="H312" s="113">
        <f t="shared" si="133"/>
        <v>0</v>
      </c>
      <c r="I312" s="113">
        <f t="shared" si="133"/>
        <v>0</v>
      </c>
      <c r="J312" s="113">
        <f t="shared" si="133"/>
        <v>0</v>
      </c>
    </row>
    <row r="313" spans="1:12" x14ac:dyDescent="0.25">
      <c r="A313" s="252">
        <v>3239</v>
      </c>
      <c r="B313" s="253"/>
      <c r="C313" s="254"/>
      <c r="D313" s="255" t="s">
        <v>137</v>
      </c>
      <c r="E313" s="118"/>
      <c r="F313" s="118"/>
      <c r="G313" s="246"/>
      <c r="H313" s="118"/>
      <c r="I313" s="118"/>
      <c r="J313" s="118"/>
    </row>
    <row r="314" spans="1:12" x14ac:dyDescent="0.25">
      <c r="A314" s="353" t="s">
        <v>210</v>
      </c>
      <c r="B314" s="354"/>
      <c r="C314" s="355"/>
      <c r="D314" s="219" t="s">
        <v>211</v>
      </c>
      <c r="E314" s="268">
        <f>SUM(E315)</f>
        <v>0</v>
      </c>
      <c r="F314" s="268">
        <f t="shared" ref="F314:J314" si="134">SUM(F315)</f>
        <v>0</v>
      </c>
      <c r="G314" s="268">
        <f t="shared" si="134"/>
        <v>0</v>
      </c>
      <c r="H314" s="268">
        <f t="shared" si="134"/>
        <v>0</v>
      </c>
      <c r="I314" s="268">
        <f t="shared" si="134"/>
        <v>0</v>
      </c>
      <c r="J314" s="268">
        <f t="shared" si="134"/>
        <v>0</v>
      </c>
    </row>
    <row r="315" spans="1:12" x14ac:dyDescent="0.25">
      <c r="A315" s="125">
        <v>3</v>
      </c>
      <c r="B315" s="126"/>
      <c r="C315" s="127"/>
      <c r="D315" s="127" t="s">
        <v>39</v>
      </c>
      <c r="E315" s="105">
        <f>SUM(E316+E323)</f>
        <v>0</v>
      </c>
      <c r="F315" s="105">
        <f t="shared" ref="F315:H315" si="135">SUM(F316+F323)</f>
        <v>0</v>
      </c>
      <c r="G315" s="105">
        <f t="shared" si="135"/>
        <v>0</v>
      </c>
      <c r="H315" s="105">
        <f t="shared" si="135"/>
        <v>0</v>
      </c>
      <c r="I315" s="105">
        <f t="shared" ref="I315:J315" si="136">SUM(I316+I323)</f>
        <v>0</v>
      </c>
      <c r="J315" s="105">
        <f t="shared" si="136"/>
        <v>0</v>
      </c>
    </row>
    <row r="316" spans="1:12" x14ac:dyDescent="0.25">
      <c r="A316" s="129">
        <v>31</v>
      </c>
      <c r="B316" s="130"/>
      <c r="C316" s="107"/>
      <c r="D316" s="107" t="s">
        <v>40</v>
      </c>
      <c r="E316" s="108">
        <f>SUM(E317+E319+E321)</f>
        <v>0</v>
      </c>
      <c r="F316" s="108">
        <f t="shared" ref="F316:H316" si="137">SUM(F317+F319+F321)</f>
        <v>0</v>
      </c>
      <c r="G316" s="108">
        <f t="shared" si="137"/>
        <v>0</v>
      </c>
      <c r="H316" s="108">
        <f t="shared" si="137"/>
        <v>0</v>
      </c>
      <c r="I316" s="108">
        <f t="shared" ref="I316:J316" si="138">SUM(I317+I319+I321)</f>
        <v>0</v>
      </c>
      <c r="J316" s="108">
        <f t="shared" si="138"/>
        <v>0</v>
      </c>
      <c r="L316" s="87"/>
    </row>
    <row r="317" spans="1:12" x14ac:dyDescent="0.25">
      <c r="A317" s="110">
        <v>311</v>
      </c>
      <c r="B317" s="111"/>
      <c r="C317" s="112"/>
      <c r="D317" s="112" t="s">
        <v>104</v>
      </c>
      <c r="E317" s="113">
        <f>SUM(E318)</f>
        <v>0</v>
      </c>
      <c r="F317" s="113">
        <f t="shared" ref="F317:J317" si="139">SUM(F318)</f>
        <v>0</v>
      </c>
      <c r="G317" s="113">
        <f t="shared" si="139"/>
        <v>0</v>
      </c>
      <c r="H317" s="113">
        <f t="shared" si="139"/>
        <v>0</v>
      </c>
      <c r="I317" s="113">
        <f t="shared" si="139"/>
        <v>0</v>
      </c>
      <c r="J317" s="113">
        <f t="shared" si="139"/>
        <v>0</v>
      </c>
    </row>
    <row r="318" spans="1:12" x14ac:dyDescent="0.25">
      <c r="A318" s="115">
        <v>3111</v>
      </c>
      <c r="B318" s="116"/>
      <c r="C318" s="117"/>
      <c r="D318" s="117" t="s">
        <v>105</v>
      </c>
      <c r="E318" s="118"/>
      <c r="F318" s="118"/>
      <c r="G318" s="118"/>
      <c r="H318" s="118"/>
      <c r="I318" s="118"/>
      <c r="J318" s="118"/>
    </row>
    <row r="319" spans="1:12" x14ac:dyDescent="0.25">
      <c r="A319" s="110">
        <v>312</v>
      </c>
      <c r="B319" s="111"/>
      <c r="C319" s="112"/>
      <c r="D319" s="112" t="s">
        <v>106</v>
      </c>
      <c r="E319" s="113">
        <f>SUM(E320)</f>
        <v>0</v>
      </c>
      <c r="F319" s="113">
        <f t="shared" ref="F319:J319" si="140">SUM(F320)</f>
        <v>0</v>
      </c>
      <c r="G319" s="113">
        <f t="shared" si="140"/>
        <v>0</v>
      </c>
      <c r="H319" s="113">
        <f t="shared" si="140"/>
        <v>0</v>
      </c>
      <c r="I319" s="113">
        <f t="shared" si="140"/>
        <v>0</v>
      </c>
      <c r="J319" s="113">
        <f t="shared" si="140"/>
        <v>0</v>
      </c>
    </row>
    <row r="320" spans="1:12" x14ac:dyDescent="0.25">
      <c r="A320" s="115">
        <v>3121</v>
      </c>
      <c r="B320" s="116"/>
      <c r="C320" s="117"/>
      <c r="D320" s="117" t="s">
        <v>106</v>
      </c>
      <c r="E320" s="118"/>
      <c r="F320" s="118"/>
      <c r="G320" s="118"/>
      <c r="H320" s="118"/>
      <c r="I320" s="118"/>
      <c r="J320" s="118"/>
    </row>
    <row r="321" spans="1:12" x14ac:dyDescent="0.25">
      <c r="A321" s="110">
        <v>313</v>
      </c>
      <c r="B321" s="111"/>
      <c r="C321" s="112"/>
      <c r="D321" s="112" t="s">
        <v>107</v>
      </c>
      <c r="E321" s="113">
        <f>SUM(E322)</f>
        <v>0</v>
      </c>
      <c r="F321" s="113">
        <f t="shared" ref="F321:J321" si="141">SUM(F322)</f>
        <v>0</v>
      </c>
      <c r="G321" s="113">
        <f t="shared" si="141"/>
        <v>0</v>
      </c>
      <c r="H321" s="113">
        <f t="shared" si="141"/>
        <v>0</v>
      </c>
      <c r="I321" s="113">
        <f t="shared" si="141"/>
        <v>0</v>
      </c>
      <c r="J321" s="113">
        <f t="shared" si="141"/>
        <v>0</v>
      </c>
    </row>
    <row r="322" spans="1:12" ht="25.5" x14ac:dyDescent="0.25">
      <c r="A322" s="115">
        <v>3132</v>
      </c>
      <c r="B322" s="116"/>
      <c r="C322" s="117"/>
      <c r="D322" s="117" t="s">
        <v>108</v>
      </c>
      <c r="E322" s="118"/>
      <c r="F322" s="118"/>
      <c r="G322" s="118"/>
      <c r="H322" s="118"/>
      <c r="I322" s="118"/>
      <c r="J322" s="118"/>
    </row>
    <row r="323" spans="1:12" x14ac:dyDescent="0.25">
      <c r="A323" s="129">
        <v>32</v>
      </c>
      <c r="B323" s="130"/>
      <c r="C323" s="107"/>
      <c r="D323" s="107" t="s">
        <v>41</v>
      </c>
      <c r="E323" s="108">
        <f>SUM(E324+E327)</f>
        <v>0</v>
      </c>
      <c r="F323" s="108">
        <f t="shared" ref="F323:H323" si="142">SUM(F324+F327)</f>
        <v>0</v>
      </c>
      <c r="G323" s="108">
        <f t="shared" si="142"/>
        <v>0</v>
      </c>
      <c r="H323" s="108">
        <f t="shared" si="142"/>
        <v>0</v>
      </c>
      <c r="I323" s="108">
        <f t="shared" ref="I323:J323" si="143">SUM(I324+I327)</f>
        <v>0</v>
      </c>
      <c r="J323" s="108">
        <f t="shared" si="143"/>
        <v>0</v>
      </c>
    </row>
    <row r="324" spans="1:12" x14ac:dyDescent="0.25">
      <c r="A324" s="110">
        <v>321</v>
      </c>
      <c r="B324" s="111"/>
      <c r="C324" s="112"/>
      <c r="D324" s="112" t="s">
        <v>109</v>
      </c>
      <c r="E324" s="113">
        <f>SUM(E325+E326)</f>
        <v>0</v>
      </c>
      <c r="F324" s="113">
        <f t="shared" ref="F324:H324" si="144">SUM(F325+F326)</f>
        <v>0</v>
      </c>
      <c r="G324" s="113">
        <f t="shared" si="144"/>
        <v>0</v>
      </c>
      <c r="H324" s="113">
        <f t="shared" si="144"/>
        <v>0</v>
      </c>
      <c r="I324" s="113">
        <f t="shared" ref="I324:J324" si="145">SUM(I325+I326)</f>
        <v>0</v>
      </c>
      <c r="J324" s="113">
        <f t="shared" si="145"/>
        <v>0</v>
      </c>
    </row>
    <row r="325" spans="1:12" x14ac:dyDescent="0.25">
      <c r="A325" s="269">
        <v>3211</v>
      </c>
      <c r="B325" s="253"/>
      <c r="C325" s="254"/>
      <c r="D325" s="239" t="s">
        <v>117</v>
      </c>
      <c r="E325" s="118"/>
      <c r="F325" s="118"/>
      <c r="G325" s="246"/>
      <c r="H325" s="118"/>
      <c r="I325" s="118"/>
      <c r="J325" s="118"/>
    </row>
    <row r="326" spans="1:12" ht="25.5" x14ac:dyDescent="0.25">
      <c r="A326" s="115">
        <v>3212</v>
      </c>
      <c r="B326" s="116"/>
      <c r="C326" s="117"/>
      <c r="D326" s="117" t="s">
        <v>110</v>
      </c>
      <c r="E326" s="118"/>
      <c r="F326" s="118"/>
      <c r="G326" s="118"/>
      <c r="H326" s="118"/>
      <c r="I326" s="118"/>
      <c r="J326" s="118"/>
    </row>
    <row r="327" spans="1:12" x14ac:dyDescent="0.25">
      <c r="A327" s="248">
        <v>322</v>
      </c>
      <c r="B327" s="249"/>
      <c r="C327" s="250"/>
      <c r="D327" s="247" t="s">
        <v>154</v>
      </c>
      <c r="E327" s="113">
        <f>SUM(E328)</f>
        <v>0</v>
      </c>
      <c r="F327" s="113">
        <f t="shared" ref="F327:J327" si="146">SUM(F328)</f>
        <v>0</v>
      </c>
      <c r="G327" s="113">
        <f t="shared" si="146"/>
        <v>0</v>
      </c>
      <c r="H327" s="113">
        <f t="shared" si="146"/>
        <v>0</v>
      </c>
      <c r="I327" s="113">
        <f t="shared" si="146"/>
        <v>0</v>
      </c>
      <c r="J327" s="113">
        <f t="shared" si="146"/>
        <v>0</v>
      </c>
    </row>
    <row r="328" spans="1:12" ht="25.5" x14ac:dyDescent="0.25">
      <c r="A328" s="252">
        <v>3221</v>
      </c>
      <c r="B328" s="253"/>
      <c r="C328" s="254"/>
      <c r="D328" s="239" t="s">
        <v>122</v>
      </c>
      <c r="E328" s="118"/>
      <c r="F328" s="118"/>
      <c r="G328" s="246"/>
      <c r="H328" s="118"/>
      <c r="I328" s="118"/>
      <c r="J328" s="118"/>
    </row>
    <row r="329" spans="1:12" ht="14.45" customHeight="1" x14ac:dyDescent="0.25">
      <c r="A329" s="368" t="s">
        <v>212</v>
      </c>
      <c r="B329" s="369"/>
      <c r="C329" s="370"/>
      <c r="D329" s="197" t="s">
        <v>213</v>
      </c>
      <c r="E329" s="134">
        <f>SUM(E330+E335)</f>
        <v>0</v>
      </c>
      <c r="F329" s="134">
        <f t="shared" ref="F329:H329" si="147">SUM(F330+F335)</f>
        <v>467</v>
      </c>
      <c r="G329" s="134">
        <f t="shared" si="147"/>
        <v>0</v>
      </c>
      <c r="H329" s="134">
        <f t="shared" si="147"/>
        <v>0</v>
      </c>
      <c r="I329" s="134">
        <f t="shared" ref="I329:J329" si="148">SUM(I330+I335)</f>
        <v>0</v>
      </c>
      <c r="J329" s="134">
        <f t="shared" si="148"/>
        <v>0</v>
      </c>
      <c r="L329" s="87"/>
    </row>
    <row r="330" spans="1:12" ht="14.45" customHeight="1" x14ac:dyDescent="0.25">
      <c r="A330" s="353" t="s">
        <v>210</v>
      </c>
      <c r="B330" s="354"/>
      <c r="C330" s="355"/>
      <c r="D330" s="219" t="s">
        <v>211</v>
      </c>
      <c r="E330" s="268">
        <f>SUM(E331)</f>
        <v>0</v>
      </c>
      <c r="F330" s="268">
        <f t="shared" ref="F330:J333" si="149">SUM(F331)</f>
        <v>8</v>
      </c>
      <c r="G330" s="268">
        <f t="shared" si="149"/>
        <v>0</v>
      </c>
      <c r="H330" s="268">
        <f t="shared" si="149"/>
        <v>0</v>
      </c>
      <c r="I330" s="268">
        <f t="shared" si="149"/>
        <v>0</v>
      </c>
      <c r="J330" s="268">
        <f t="shared" si="149"/>
        <v>0</v>
      </c>
    </row>
    <row r="331" spans="1:12" x14ac:dyDescent="0.25">
      <c r="A331" s="359">
        <v>3</v>
      </c>
      <c r="B331" s="360"/>
      <c r="C331" s="361"/>
      <c r="D331" s="220" t="s">
        <v>39</v>
      </c>
      <c r="E331" s="270">
        <f>SUM(E332)</f>
        <v>0</v>
      </c>
      <c r="F331" s="270">
        <f t="shared" si="149"/>
        <v>8</v>
      </c>
      <c r="G331" s="270">
        <f t="shared" si="149"/>
        <v>0</v>
      </c>
      <c r="H331" s="270">
        <f t="shared" si="149"/>
        <v>0</v>
      </c>
      <c r="I331" s="270">
        <f t="shared" si="149"/>
        <v>0</v>
      </c>
      <c r="J331" s="270">
        <f t="shared" si="149"/>
        <v>0</v>
      </c>
    </row>
    <row r="332" spans="1:12" x14ac:dyDescent="0.25">
      <c r="A332" s="362">
        <v>32</v>
      </c>
      <c r="B332" s="363"/>
      <c r="C332" s="364"/>
      <c r="D332" s="221" t="s">
        <v>41</v>
      </c>
      <c r="E332" s="271">
        <f>SUM(E333)</f>
        <v>0</v>
      </c>
      <c r="F332" s="271">
        <f t="shared" si="149"/>
        <v>8</v>
      </c>
      <c r="G332" s="271">
        <f t="shared" si="149"/>
        <v>0</v>
      </c>
      <c r="H332" s="271">
        <f t="shared" si="149"/>
        <v>0</v>
      </c>
      <c r="I332" s="271">
        <f t="shared" si="149"/>
        <v>0</v>
      </c>
      <c r="J332" s="271">
        <f t="shared" si="149"/>
        <v>0</v>
      </c>
    </row>
    <row r="333" spans="1:12" s="262" customFormat="1" x14ac:dyDescent="0.25">
      <c r="A333" s="222">
        <v>322</v>
      </c>
      <c r="B333" s="223"/>
      <c r="C333" s="224"/>
      <c r="D333" s="263" t="s">
        <v>154</v>
      </c>
      <c r="E333" s="272">
        <f>SUM(E334)</f>
        <v>0</v>
      </c>
      <c r="F333" s="272">
        <f t="shared" si="149"/>
        <v>8</v>
      </c>
      <c r="G333" s="272">
        <f t="shared" si="149"/>
        <v>0</v>
      </c>
      <c r="H333" s="272">
        <f t="shared" si="149"/>
        <v>0</v>
      </c>
      <c r="I333" s="272">
        <f t="shared" si="149"/>
        <v>0</v>
      </c>
      <c r="J333" s="272">
        <f t="shared" si="149"/>
        <v>0</v>
      </c>
    </row>
    <row r="334" spans="1:12" s="87" customFormat="1" x14ac:dyDescent="0.25">
      <c r="A334" s="225">
        <v>3222</v>
      </c>
      <c r="B334" s="226"/>
      <c r="C334" s="227"/>
      <c r="D334" s="273" t="s">
        <v>123</v>
      </c>
      <c r="E334" s="246"/>
      <c r="F334" s="246">
        <v>8</v>
      </c>
      <c r="G334" s="246"/>
      <c r="H334" s="118"/>
      <c r="I334" s="118"/>
      <c r="J334" s="118"/>
    </row>
    <row r="335" spans="1:12" ht="14.45" customHeight="1" x14ac:dyDescent="0.25">
      <c r="A335" s="353" t="s">
        <v>111</v>
      </c>
      <c r="B335" s="354"/>
      <c r="C335" s="355"/>
      <c r="D335" s="219" t="s">
        <v>214</v>
      </c>
      <c r="E335" s="268">
        <f>SUM(E336)</f>
        <v>0</v>
      </c>
      <c r="F335" s="268">
        <f t="shared" ref="F335:J338" si="150">SUM(F336)</f>
        <v>459</v>
      </c>
      <c r="G335" s="268">
        <f t="shared" si="150"/>
        <v>0</v>
      </c>
      <c r="H335" s="268">
        <f t="shared" si="150"/>
        <v>0</v>
      </c>
      <c r="I335" s="268">
        <f t="shared" si="150"/>
        <v>0</v>
      </c>
      <c r="J335" s="268">
        <f t="shared" si="150"/>
        <v>0</v>
      </c>
    </row>
    <row r="336" spans="1:12" x14ac:dyDescent="0.25">
      <c r="A336" s="359">
        <v>3</v>
      </c>
      <c r="B336" s="360"/>
      <c r="C336" s="361"/>
      <c r="D336" s="220" t="s">
        <v>39</v>
      </c>
      <c r="E336" s="270">
        <f>SUM(E337)</f>
        <v>0</v>
      </c>
      <c r="F336" s="270">
        <f t="shared" si="150"/>
        <v>459</v>
      </c>
      <c r="G336" s="270">
        <f t="shared" si="150"/>
        <v>0</v>
      </c>
      <c r="H336" s="270">
        <f t="shared" si="150"/>
        <v>0</v>
      </c>
      <c r="I336" s="270">
        <f t="shared" si="150"/>
        <v>0</v>
      </c>
      <c r="J336" s="270">
        <f t="shared" si="150"/>
        <v>0</v>
      </c>
    </row>
    <row r="337" spans="1:12" x14ac:dyDescent="0.25">
      <c r="A337" s="362">
        <v>32</v>
      </c>
      <c r="B337" s="363"/>
      <c r="C337" s="364"/>
      <c r="D337" s="221" t="s">
        <v>41</v>
      </c>
      <c r="E337" s="271">
        <f>SUM(E338)</f>
        <v>0</v>
      </c>
      <c r="F337" s="271">
        <f t="shared" si="150"/>
        <v>459</v>
      </c>
      <c r="G337" s="271">
        <f t="shared" si="150"/>
        <v>0</v>
      </c>
      <c r="H337" s="271">
        <f t="shared" si="150"/>
        <v>0</v>
      </c>
      <c r="I337" s="271">
        <f t="shared" si="150"/>
        <v>0</v>
      </c>
      <c r="J337" s="271">
        <f t="shared" si="150"/>
        <v>0</v>
      </c>
    </row>
    <row r="338" spans="1:12" x14ac:dyDescent="0.25">
      <c r="A338" s="222">
        <v>322</v>
      </c>
      <c r="B338" s="223"/>
      <c r="C338" s="224"/>
      <c r="D338" s="263" t="s">
        <v>154</v>
      </c>
      <c r="E338" s="272">
        <f>SUM(E339)</f>
        <v>0</v>
      </c>
      <c r="F338" s="272">
        <f t="shared" si="150"/>
        <v>459</v>
      </c>
      <c r="G338" s="272">
        <f t="shared" si="150"/>
        <v>0</v>
      </c>
      <c r="H338" s="272">
        <f t="shared" si="150"/>
        <v>0</v>
      </c>
      <c r="I338" s="272">
        <f t="shared" si="150"/>
        <v>0</v>
      </c>
      <c r="J338" s="272">
        <f t="shared" si="150"/>
        <v>0</v>
      </c>
    </row>
    <row r="339" spans="1:12" x14ac:dyDescent="0.25">
      <c r="A339" s="225">
        <v>3222</v>
      </c>
      <c r="B339" s="226"/>
      <c r="C339" s="227"/>
      <c r="D339" s="273" t="s">
        <v>123</v>
      </c>
      <c r="E339" s="246"/>
      <c r="F339" s="246">
        <v>459</v>
      </c>
      <c r="G339" s="246"/>
      <c r="H339" s="118"/>
      <c r="I339" s="118"/>
      <c r="J339" s="118"/>
    </row>
    <row r="344" spans="1:12" x14ac:dyDescent="0.25">
      <c r="L344" s="262"/>
    </row>
  </sheetData>
  <mergeCells count="91">
    <mergeCell ref="A337:C337"/>
    <mergeCell ref="A329:C329"/>
    <mergeCell ref="A330:C330"/>
    <mergeCell ref="A331:C331"/>
    <mergeCell ref="A332:C332"/>
    <mergeCell ref="A335:C335"/>
    <mergeCell ref="A336:C336"/>
    <mergeCell ref="A314:C314"/>
    <mergeCell ref="A290:C290"/>
    <mergeCell ref="A291:C291"/>
    <mergeCell ref="A292:C292"/>
    <mergeCell ref="A295:C295"/>
    <mergeCell ref="A297:C297"/>
    <mergeCell ref="A298:C298"/>
    <mergeCell ref="A301:C301"/>
    <mergeCell ref="A302:C302"/>
    <mergeCell ref="A309:C309"/>
    <mergeCell ref="A310:C310"/>
    <mergeCell ref="A311:C311"/>
    <mergeCell ref="A289:C289"/>
    <mergeCell ref="A243:C243"/>
    <mergeCell ref="A246:C246"/>
    <mergeCell ref="A258:C258"/>
    <mergeCell ref="A259:C259"/>
    <mergeCell ref="A262:C262"/>
    <mergeCell ref="A263:C263"/>
    <mergeCell ref="A273:C273"/>
    <mergeCell ref="A274:C274"/>
    <mergeCell ref="A276:C276"/>
    <mergeCell ref="A286:C286"/>
    <mergeCell ref="A287:C287"/>
    <mergeCell ref="A242:C242"/>
    <mergeCell ref="A198:C198"/>
    <mergeCell ref="A201:C201"/>
    <mergeCell ref="A202:C202"/>
    <mergeCell ref="A205:C205"/>
    <mergeCell ref="A206:C206"/>
    <mergeCell ref="A207:C207"/>
    <mergeCell ref="A213:C213"/>
    <mergeCell ref="A215:C215"/>
    <mergeCell ref="A216:C216"/>
    <mergeCell ref="A217:C217"/>
    <mergeCell ref="A218:C218"/>
    <mergeCell ref="A197:C197"/>
    <mergeCell ref="A173:C173"/>
    <mergeCell ref="A174:C174"/>
    <mergeCell ref="A176:C176"/>
    <mergeCell ref="A179:C179"/>
    <mergeCell ref="A180:C180"/>
    <mergeCell ref="A181:C181"/>
    <mergeCell ref="A182:C182"/>
    <mergeCell ref="A188:C188"/>
    <mergeCell ref="A189:C189"/>
    <mergeCell ref="A195:C195"/>
    <mergeCell ref="A196:C196"/>
    <mergeCell ref="A172:C172"/>
    <mergeCell ref="A154:C154"/>
    <mergeCell ref="A155:C155"/>
    <mergeCell ref="A160:C160"/>
    <mergeCell ref="A161:C161"/>
    <mergeCell ref="A162:C162"/>
    <mergeCell ref="A165:C165"/>
    <mergeCell ref="A166:C166"/>
    <mergeCell ref="A167:C167"/>
    <mergeCell ref="A168:C168"/>
    <mergeCell ref="A169:C169"/>
    <mergeCell ref="A170:C170"/>
    <mergeCell ref="A144:C144"/>
    <mergeCell ref="A39:C39"/>
    <mergeCell ref="A40:C40"/>
    <mergeCell ref="A73:C73"/>
    <mergeCell ref="A74:C74"/>
    <mergeCell ref="A75:C75"/>
    <mergeCell ref="A108:C108"/>
    <mergeCell ref="A109:C109"/>
    <mergeCell ref="A110:C110"/>
    <mergeCell ref="A120:C120"/>
    <mergeCell ref="A137:C137"/>
    <mergeCell ref="A142:C142"/>
    <mergeCell ref="A38:C38"/>
    <mergeCell ref="A1:K1"/>
    <mergeCell ref="A5:I5"/>
    <mergeCell ref="A7:C7"/>
    <mergeCell ref="A10:C10"/>
    <mergeCell ref="A11:C11"/>
    <mergeCell ref="A12:C12"/>
    <mergeCell ref="A13:C13"/>
    <mergeCell ref="A14:C14"/>
    <mergeCell ref="A21:C21"/>
    <mergeCell ref="A36:C36"/>
    <mergeCell ref="A37:C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Sheet1</vt:lpstr>
      <vt:lpstr>POSEBNI 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2024-10-31T11:12:56Z</cp:lastPrinted>
  <dcterms:created xsi:type="dcterms:W3CDTF">2022-08-12T12:51:00Z</dcterms:created>
  <dcterms:modified xsi:type="dcterms:W3CDTF">2024-10-31T11:13:07Z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3A12543C6A9040D3B4EC6AFA07EBE66B_12</vt:lpwstr>
  </property>
  <property fmtid="{D5CDD505-2E9C-101B-9397-08002B2CF9AE}" pid="3" name="KSOProductBuildVer">
    <vt:lpwstr>1033-12.2.0.13306</vt:lpwstr>
  </property>
</Properties>
</file>