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9120" firstSheet="3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8"/>
  <c r="B32"/>
  <c r="B39"/>
  <c r="C32"/>
  <c r="E19" l="1"/>
  <c r="G9" i="10"/>
  <c r="G11" i="3"/>
  <c r="F37" i="7" l="1"/>
  <c r="F108"/>
  <c r="F204"/>
  <c r="G45" i="3"/>
  <c r="G46" l="1"/>
  <c r="G102"/>
  <c r="G101" s="1"/>
  <c r="G103"/>
  <c r="G36"/>
  <c r="G35" s="1"/>
  <c r="F324" i="7" l="1"/>
  <c r="G324"/>
  <c r="G323" s="1"/>
  <c r="G322" s="1"/>
  <c r="G321" s="1"/>
  <c r="H324"/>
  <c r="H323" s="1"/>
  <c r="H322" s="1"/>
  <c r="H321" s="1"/>
  <c r="F323"/>
  <c r="F322" s="1"/>
  <c r="F321" s="1"/>
  <c r="F319"/>
  <c r="F318" s="1"/>
  <c r="F317" s="1"/>
  <c r="F316" s="1"/>
  <c r="G319"/>
  <c r="G318" s="1"/>
  <c r="G317" s="1"/>
  <c r="G316" s="1"/>
  <c r="H319"/>
  <c r="H318" s="1"/>
  <c r="H317" s="1"/>
  <c r="H316" s="1"/>
  <c r="F313"/>
  <c r="G313"/>
  <c r="H313"/>
  <c r="F310"/>
  <c r="G310"/>
  <c r="H310"/>
  <c r="F309"/>
  <c r="F307"/>
  <c r="G307"/>
  <c r="H307"/>
  <c r="F305"/>
  <c r="G305"/>
  <c r="H305"/>
  <c r="F303"/>
  <c r="G303"/>
  <c r="H303"/>
  <c r="H302" s="1"/>
  <c r="F298"/>
  <c r="G298"/>
  <c r="G297" s="1"/>
  <c r="G296" s="1"/>
  <c r="G295" s="1"/>
  <c r="H298"/>
  <c r="H297" s="1"/>
  <c r="H296" s="1"/>
  <c r="H295" s="1"/>
  <c r="F297"/>
  <c r="F296" s="1"/>
  <c r="F295" s="1"/>
  <c r="F293"/>
  <c r="G293"/>
  <c r="H293"/>
  <c r="F291"/>
  <c r="G291"/>
  <c r="H291"/>
  <c r="F290"/>
  <c r="F289" s="1"/>
  <c r="F288" s="1"/>
  <c r="F285"/>
  <c r="F284" s="1"/>
  <c r="F283" s="1"/>
  <c r="G285"/>
  <c r="G284" s="1"/>
  <c r="G283" s="1"/>
  <c r="H285"/>
  <c r="H284"/>
  <c r="H283" s="1"/>
  <c r="F279"/>
  <c r="F278" s="1"/>
  <c r="F277" s="1"/>
  <c r="F276" s="1"/>
  <c r="F275" s="1"/>
  <c r="G279"/>
  <c r="G278" s="1"/>
  <c r="G277" s="1"/>
  <c r="G276" s="1"/>
  <c r="G275" s="1"/>
  <c r="H279"/>
  <c r="H278"/>
  <c r="F273"/>
  <c r="G273"/>
  <c r="G272" s="1"/>
  <c r="H273"/>
  <c r="H272" s="1"/>
  <c r="F272"/>
  <c r="F270"/>
  <c r="G270"/>
  <c r="H270"/>
  <c r="H264" s="1"/>
  <c r="F267"/>
  <c r="G267"/>
  <c r="H267"/>
  <c r="F265"/>
  <c r="G265"/>
  <c r="H265"/>
  <c r="F262"/>
  <c r="G262"/>
  <c r="H262"/>
  <c r="F260"/>
  <c r="G260"/>
  <c r="G259" s="1"/>
  <c r="H260"/>
  <c r="H259" s="1"/>
  <c r="F259"/>
  <c r="F257"/>
  <c r="G257"/>
  <c r="H257"/>
  <c r="H251" s="1"/>
  <c r="F254"/>
  <c r="G254"/>
  <c r="H254"/>
  <c r="F252"/>
  <c r="G252"/>
  <c r="H252"/>
  <c r="F246"/>
  <c r="G246"/>
  <c r="G245" s="1"/>
  <c r="G244" s="1"/>
  <c r="H246"/>
  <c r="H245" s="1"/>
  <c r="H244" s="1"/>
  <c r="F245"/>
  <c r="F244" s="1"/>
  <c r="F242"/>
  <c r="G242"/>
  <c r="H242"/>
  <c r="F239"/>
  <c r="G239"/>
  <c r="H239"/>
  <c r="F237"/>
  <c r="G237"/>
  <c r="H237"/>
  <c r="F236"/>
  <c r="F235" s="1"/>
  <c r="F232"/>
  <c r="F231" s="1"/>
  <c r="F230" s="1"/>
  <c r="G232"/>
  <c r="G231" s="1"/>
  <c r="G230" s="1"/>
  <c r="H232"/>
  <c r="H231"/>
  <c r="H230" s="1"/>
  <c r="F228"/>
  <c r="G228"/>
  <c r="H228"/>
  <c r="F225"/>
  <c r="F222" s="1"/>
  <c r="F221" s="1"/>
  <c r="G225"/>
  <c r="H225"/>
  <c r="H223"/>
  <c r="E324"/>
  <c r="E323"/>
  <c r="E319"/>
  <c r="E318"/>
  <c r="E313"/>
  <c r="E309" s="1"/>
  <c r="E310"/>
  <c r="E307"/>
  <c r="E305"/>
  <c r="E302"/>
  <c r="E303"/>
  <c r="E298"/>
  <c r="E297"/>
  <c r="E290"/>
  <c r="E293"/>
  <c r="E291"/>
  <c r="E289"/>
  <c r="E285"/>
  <c r="E284"/>
  <c r="E279"/>
  <c r="E278"/>
  <c r="E273"/>
  <c r="E272"/>
  <c r="E270"/>
  <c r="E267"/>
  <c r="E264" s="1"/>
  <c r="E263" s="1"/>
  <c r="E265"/>
  <c r="E260"/>
  <c r="E259"/>
  <c r="E257"/>
  <c r="E251" s="1"/>
  <c r="E250" s="1"/>
  <c r="E249" s="1"/>
  <c r="E248" s="1"/>
  <c r="E254"/>
  <c r="E252"/>
  <c r="E242"/>
  <c r="E246"/>
  <c r="E245"/>
  <c r="E239"/>
  <c r="E237"/>
  <c r="E236"/>
  <c r="E235"/>
  <c r="E232"/>
  <c r="E231"/>
  <c r="F223"/>
  <c r="G223"/>
  <c r="H222"/>
  <c r="H221" s="1"/>
  <c r="E228"/>
  <c r="E225"/>
  <c r="E223"/>
  <c r="E222"/>
  <c r="E221" s="1"/>
  <c r="F218"/>
  <c r="G218"/>
  <c r="H218"/>
  <c r="F216"/>
  <c r="F215" s="1"/>
  <c r="F214" s="1"/>
  <c r="F213" s="1"/>
  <c r="G216"/>
  <c r="H216"/>
  <c r="E218"/>
  <c r="E216"/>
  <c r="E215" s="1"/>
  <c r="F210"/>
  <c r="F209" s="1"/>
  <c r="F208" s="1"/>
  <c r="G210"/>
  <c r="G209" s="1"/>
  <c r="G208" s="1"/>
  <c r="H209"/>
  <c r="H208" s="1"/>
  <c r="E210"/>
  <c r="E208"/>
  <c r="G206"/>
  <c r="H206"/>
  <c r="E206"/>
  <c r="H205"/>
  <c r="H204" s="1"/>
  <c r="F184"/>
  <c r="F180" s="1"/>
  <c r="F179" s="1"/>
  <c r="F178" s="1"/>
  <c r="F177" s="1"/>
  <c r="G184"/>
  <c r="H184"/>
  <c r="F181"/>
  <c r="G181"/>
  <c r="H181"/>
  <c r="H180" s="1"/>
  <c r="H179" s="1"/>
  <c r="H178" s="1"/>
  <c r="H177" s="1"/>
  <c r="E184"/>
  <c r="E181"/>
  <c r="E180"/>
  <c r="F174"/>
  <c r="F173" s="1"/>
  <c r="F172" s="1"/>
  <c r="F171" s="1"/>
  <c r="G174"/>
  <c r="G173" s="1"/>
  <c r="G172" s="1"/>
  <c r="G171" s="1"/>
  <c r="H174"/>
  <c r="H173" s="1"/>
  <c r="H172" s="1"/>
  <c r="H171" s="1"/>
  <c r="E175"/>
  <c r="E174"/>
  <c r="F168"/>
  <c r="G168"/>
  <c r="G167" s="1"/>
  <c r="H168"/>
  <c r="H167" s="1"/>
  <c r="F167"/>
  <c r="E168"/>
  <c r="E167"/>
  <c r="E166" s="1"/>
  <c r="F162"/>
  <c r="F161" s="1"/>
  <c r="F160" s="1"/>
  <c r="F159" s="1"/>
  <c r="F158" s="1"/>
  <c r="G162"/>
  <c r="G161" s="1"/>
  <c r="G160" s="1"/>
  <c r="G159" s="1"/>
  <c r="G158" s="1"/>
  <c r="H162"/>
  <c r="H161" s="1"/>
  <c r="H160" s="1"/>
  <c r="H159" s="1"/>
  <c r="H158" s="1"/>
  <c r="E162"/>
  <c r="E161" s="1"/>
  <c r="E160" s="1"/>
  <c r="F156"/>
  <c r="G156"/>
  <c r="H156"/>
  <c r="F154"/>
  <c r="F153" s="1"/>
  <c r="F152" s="1"/>
  <c r="F140" s="1"/>
  <c r="G154"/>
  <c r="H154"/>
  <c r="G153"/>
  <c r="G152" s="1"/>
  <c r="G140" s="1"/>
  <c r="F138"/>
  <c r="G138"/>
  <c r="H138"/>
  <c r="F136"/>
  <c r="G136"/>
  <c r="H136"/>
  <c r="F135"/>
  <c r="F134" s="1"/>
  <c r="E156"/>
  <c r="E154"/>
  <c r="E153"/>
  <c r="E152" s="1"/>
  <c r="E140" s="1"/>
  <c r="F251" l="1"/>
  <c r="F250" s="1"/>
  <c r="F249" s="1"/>
  <c r="F248" s="1"/>
  <c r="F315"/>
  <c r="H315"/>
  <c r="G315"/>
  <c r="H309"/>
  <c r="G309"/>
  <c r="H301"/>
  <c r="H300" s="1"/>
  <c r="F302"/>
  <c r="F301" s="1"/>
  <c r="F300" s="1"/>
  <c r="F287" s="1"/>
  <c r="G302"/>
  <c r="H290"/>
  <c r="G290"/>
  <c r="G289" s="1"/>
  <c r="G288" s="1"/>
  <c r="H263"/>
  <c r="G264"/>
  <c r="G263" s="1"/>
  <c r="F264"/>
  <c r="F263" s="1"/>
  <c r="H250"/>
  <c r="H249" s="1"/>
  <c r="H248" s="1"/>
  <c r="G251"/>
  <c r="G250" s="1"/>
  <c r="G249" s="1"/>
  <c r="G248" s="1"/>
  <c r="F234"/>
  <c r="H236"/>
  <c r="H235" s="1"/>
  <c r="H234" s="1"/>
  <c r="G236"/>
  <c r="G235" s="1"/>
  <c r="G234" s="1"/>
  <c r="E301"/>
  <c r="F220"/>
  <c r="F212" s="1"/>
  <c r="H220"/>
  <c r="G222"/>
  <c r="G221" s="1"/>
  <c r="G220" s="1"/>
  <c r="H215"/>
  <c r="H214" s="1"/>
  <c r="H213" s="1"/>
  <c r="G215"/>
  <c r="G214" s="1"/>
  <c r="G213" s="1"/>
  <c r="G180"/>
  <c r="G179" s="1"/>
  <c r="G178" s="1"/>
  <c r="G177" s="1"/>
  <c r="H153"/>
  <c r="H152" s="1"/>
  <c r="H140" s="1"/>
  <c r="H135"/>
  <c r="H134" s="1"/>
  <c r="G135"/>
  <c r="G134" s="1"/>
  <c r="F150"/>
  <c r="G150"/>
  <c r="H150"/>
  <c r="F147"/>
  <c r="G147"/>
  <c r="H147"/>
  <c r="F143"/>
  <c r="F142" s="1"/>
  <c r="F141" s="1"/>
  <c r="G143"/>
  <c r="H143"/>
  <c r="G142"/>
  <c r="G141" s="1"/>
  <c r="E150"/>
  <c r="E147"/>
  <c r="E143"/>
  <c r="E142"/>
  <c r="E141" s="1"/>
  <c r="F132"/>
  <c r="F131" s="1"/>
  <c r="G132"/>
  <c r="H132"/>
  <c r="H131" s="1"/>
  <c r="G131"/>
  <c r="G129"/>
  <c r="H129"/>
  <c r="F127"/>
  <c r="G127"/>
  <c r="H127"/>
  <c r="F124"/>
  <c r="G124"/>
  <c r="G119"/>
  <c r="F120"/>
  <c r="G120"/>
  <c r="F117"/>
  <c r="G117"/>
  <c r="H117"/>
  <c r="I117" s="1"/>
  <c r="F115"/>
  <c r="G115"/>
  <c r="H115"/>
  <c r="E138"/>
  <c r="E136"/>
  <c r="E132"/>
  <c r="E131" s="1"/>
  <c r="E129"/>
  <c r="E117"/>
  <c r="E115"/>
  <c r="F111"/>
  <c r="G111"/>
  <c r="H111"/>
  <c r="I111" s="1"/>
  <c r="E111"/>
  <c r="G110"/>
  <c r="F105"/>
  <c r="F104" s="1"/>
  <c r="G105"/>
  <c r="G104" s="1"/>
  <c r="H104"/>
  <c r="F98"/>
  <c r="G98"/>
  <c r="G75" s="1"/>
  <c r="I98"/>
  <c r="F88"/>
  <c r="G88"/>
  <c r="F81"/>
  <c r="G81"/>
  <c r="F76"/>
  <c r="G76"/>
  <c r="H76"/>
  <c r="F70"/>
  <c r="G70"/>
  <c r="G69" s="1"/>
  <c r="H70"/>
  <c r="F69"/>
  <c r="F63"/>
  <c r="G63"/>
  <c r="G40" s="1"/>
  <c r="H63"/>
  <c r="F53"/>
  <c r="G53"/>
  <c r="F46"/>
  <c r="G46"/>
  <c r="F41"/>
  <c r="G41"/>
  <c r="H41"/>
  <c r="E104"/>
  <c r="E75"/>
  <c r="E70"/>
  <c r="E69" s="1"/>
  <c r="E63"/>
  <c r="E53"/>
  <c r="E46"/>
  <c r="E41"/>
  <c r="F34"/>
  <c r="F33" s="1"/>
  <c r="G34"/>
  <c r="G33" s="1"/>
  <c r="H34"/>
  <c r="H33" s="1"/>
  <c r="F31"/>
  <c r="G31"/>
  <c r="H31"/>
  <c r="F29"/>
  <c r="G29"/>
  <c r="H29"/>
  <c r="F27"/>
  <c r="G27"/>
  <c r="G26" s="1"/>
  <c r="H27"/>
  <c r="F22"/>
  <c r="F21" s="1"/>
  <c r="G22"/>
  <c r="G21" s="1"/>
  <c r="H22"/>
  <c r="F19"/>
  <c r="G19"/>
  <c r="H19"/>
  <c r="I19" s="1"/>
  <c r="F17"/>
  <c r="G17"/>
  <c r="H17"/>
  <c r="F15"/>
  <c r="G15"/>
  <c r="H15"/>
  <c r="G14"/>
  <c r="E34"/>
  <c r="E33" s="1"/>
  <c r="E31"/>
  <c r="E29"/>
  <c r="I29" s="1"/>
  <c r="E27"/>
  <c r="E26" s="1"/>
  <c r="E22"/>
  <c r="E21" s="1"/>
  <c r="E19"/>
  <c r="E17"/>
  <c r="E15"/>
  <c r="G205"/>
  <c r="G204" s="1"/>
  <c r="I16"/>
  <c r="I18"/>
  <c r="I20"/>
  <c r="I28"/>
  <c r="I30"/>
  <c r="I32"/>
  <c r="I81"/>
  <c r="I105"/>
  <c r="I112"/>
  <c r="I116"/>
  <c r="I118"/>
  <c r="I124"/>
  <c r="I130"/>
  <c r="I161"/>
  <c r="I162"/>
  <c r="I163"/>
  <c r="I167"/>
  <c r="I168"/>
  <c r="I169"/>
  <c r="I174"/>
  <c r="I175"/>
  <c r="I176"/>
  <c r="I189"/>
  <c r="I205"/>
  <c r="I207"/>
  <c r="I209"/>
  <c r="I215"/>
  <c r="I216"/>
  <c r="I217"/>
  <c r="E322"/>
  <c r="E317"/>
  <c r="E316" s="1"/>
  <c r="E296"/>
  <c r="E262"/>
  <c r="E244"/>
  <c r="I115" l="1"/>
  <c r="I129"/>
  <c r="E110"/>
  <c r="I76"/>
  <c r="F26"/>
  <c r="F25" s="1"/>
  <c r="F24" s="1"/>
  <c r="G301"/>
  <c r="G300" s="1"/>
  <c r="G287"/>
  <c r="H212"/>
  <c r="G212"/>
  <c r="H142"/>
  <c r="H141" s="1"/>
  <c r="F119"/>
  <c r="H110"/>
  <c r="I110" s="1"/>
  <c r="H119"/>
  <c r="F110"/>
  <c r="G109"/>
  <c r="I120"/>
  <c r="E135"/>
  <c r="E134" s="1"/>
  <c r="E108" s="1"/>
  <c r="E119"/>
  <c r="E109" s="1"/>
  <c r="I127"/>
  <c r="I104"/>
  <c r="G74"/>
  <c r="G73" s="1"/>
  <c r="H75"/>
  <c r="H74" s="1"/>
  <c r="H73" s="1"/>
  <c r="F75"/>
  <c r="F74" s="1"/>
  <c r="F73" s="1"/>
  <c r="I88"/>
  <c r="H69"/>
  <c r="G39"/>
  <c r="G38" s="1"/>
  <c r="F40"/>
  <c r="F39" s="1"/>
  <c r="F38" s="1"/>
  <c r="H40"/>
  <c r="H39" s="1"/>
  <c r="H38" s="1"/>
  <c r="E40"/>
  <c r="G25"/>
  <c r="G24" s="1"/>
  <c r="I31"/>
  <c r="H26"/>
  <c r="H25" s="1"/>
  <c r="H24" s="1"/>
  <c r="G13"/>
  <c r="G12" s="1"/>
  <c r="H21"/>
  <c r="F14"/>
  <c r="F13" s="1"/>
  <c r="F12" s="1"/>
  <c r="I17"/>
  <c r="H14"/>
  <c r="H13" s="1"/>
  <c r="I27"/>
  <c r="E14"/>
  <c r="I15"/>
  <c r="E234"/>
  <c r="F196"/>
  <c r="F195" s="1"/>
  <c r="G196"/>
  <c r="G195" s="1"/>
  <c r="H196"/>
  <c r="E196"/>
  <c r="E195" s="1"/>
  <c r="F200"/>
  <c r="F199" s="1"/>
  <c r="F198" s="1"/>
  <c r="G200"/>
  <c r="G199" s="1"/>
  <c r="G198" s="1"/>
  <c r="H200"/>
  <c r="E200"/>
  <c r="E199" s="1"/>
  <c r="G115" i="3"/>
  <c r="G114" s="1"/>
  <c r="H115"/>
  <c r="H114" s="1"/>
  <c r="I115"/>
  <c r="I114" s="1"/>
  <c r="F115"/>
  <c r="F114" s="1"/>
  <c r="I14" i="7" l="1"/>
  <c r="F109"/>
  <c r="I119"/>
  <c r="H109"/>
  <c r="I75"/>
  <c r="I26"/>
  <c r="H12"/>
  <c r="H199"/>
  <c r="H195"/>
  <c r="G79" i="3"/>
  <c r="H79"/>
  <c r="I79"/>
  <c r="F79"/>
  <c r="J59"/>
  <c r="H198" i="7" l="1"/>
  <c r="I109"/>
  <c r="E74" l="1"/>
  <c r="E73" s="1"/>
  <c r="E159"/>
  <c r="E158" s="1"/>
  <c r="F36"/>
  <c r="G108"/>
  <c r="G37" s="1"/>
  <c r="E165"/>
  <c r="E164" s="1"/>
  <c r="F166"/>
  <c r="F165" s="1"/>
  <c r="F164" s="1"/>
  <c r="G166"/>
  <c r="G165" s="1"/>
  <c r="G164" s="1"/>
  <c r="H166"/>
  <c r="E173"/>
  <c r="E172" s="1"/>
  <c r="E171" s="1"/>
  <c r="E179"/>
  <c r="E178" s="1"/>
  <c r="E177" s="1"/>
  <c r="E188"/>
  <c r="E187" s="1"/>
  <c r="E186" s="1"/>
  <c r="F188"/>
  <c r="F187" s="1"/>
  <c r="F186" s="1"/>
  <c r="G188"/>
  <c r="G187" s="1"/>
  <c r="G186" s="1"/>
  <c r="H188"/>
  <c r="E194"/>
  <c r="F194"/>
  <c r="G194"/>
  <c r="H194"/>
  <c r="E198"/>
  <c r="G36" l="1"/>
  <c r="I74"/>
  <c r="I188"/>
  <c r="I173"/>
  <c r="I166"/>
  <c r="I160"/>
  <c r="F193"/>
  <c r="F192" s="1"/>
  <c r="E193"/>
  <c r="E192" s="1"/>
  <c r="G193"/>
  <c r="G192" s="1"/>
  <c r="H193"/>
  <c r="H187"/>
  <c r="H165"/>
  <c r="H164" s="1"/>
  <c r="J48" i="3"/>
  <c r="J52"/>
  <c r="J54"/>
  <c r="J55"/>
  <c r="J58"/>
  <c r="J60"/>
  <c r="J63"/>
  <c r="J64"/>
  <c r="J65"/>
  <c r="J66"/>
  <c r="J67"/>
  <c r="J70"/>
  <c r="J71"/>
  <c r="J73"/>
  <c r="J75"/>
  <c r="J77"/>
  <c r="J85"/>
  <c r="J86"/>
  <c r="J87"/>
  <c r="J88"/>
  <c r="J91"/>
  <c r="J93"/>
  <c r="J97"/>
  <c r="J106"/>
  <c r="J113"/>
  <c r="G112"/>
  <c r="H112"/>
  <c r="I112"/>
  <c r="F112"/>
  <c r="G105"/>
  <c r="H105"/>
  <c r="H102" s="1"/>
  <c r="H101" s="1"/>
  <c r="I105"/>
  <c r="F105"/>
  <c r="G99"/>
  <c r="G98" s="1"/>
  <c r="H99"/>
  <c r="H98" s="1"/>
  <c r="I99"/>
  <c r="I98" s="1"/>
  <c r="F99"/>
  <c r="F98" s="1"/>
  <c r="G96"/>
  <c r="G95" s="1"/>
  <c r="H96"/>
  <c r="H95" s="1"/>
  <c r="I96"/>
  <c r="I95" s="1"/>
  <c r="F96"/>
  <c r="F95" s="1"/>
  <c r="G90"/>
  <c r="G89" s="1"/>
  <c r="H90"/>
  <c r="H89" s="1"/>
  <c r="I90"/>
  <c r="I89" s="1"/>
  <c r="F90"/>
  <c r="F89" s="1"/>
  <c r="G81"/>
  <c r="H81"/>
  <c r="I81"/>
  <c r="F81"/>
  <c r="H69"/>
  <c r="I69"/>
  <c r="F69"/>
  <c r="H62"/>
  <c r="I62"/>
  <c r="F62"/>
  <c r="G57"/>
  <c r="H57"/>
  <c r="H56" s="1"/>
  <c r="I57"/>
  <c r="F57"/>
  <c r="F56" s="1"/>
  <c r="G53"/>
  <c r="H53"/>
  <c r="I53"/>
  <c r="G51"/>
  <c r="H51"/>
  <c r="I51"/>
  <c r="G47"/>
  <c r="H47"/>
  <c r="I47"/>
  <c r="F53"/>
  <c r="F51"/>
  <c r="F47"/>
  <c r="G16"/>
  <c r="H16"/>
  <c r="I16"/>
  <c r="G14"/>
  <c r="H14"/>
  <c r="I14"/>
  <c r="F14"/>
  <c r="F16"/>
  <c r="G20"/>
  <c r="G19" s="1"/>
  <c r="H20"/>
  <c r="H19" s="1"/>
  <c r="I20"/>
  <c r="F20"/>
  <c r="F19" s="1"/>
  <c r="G23"/>
  <c r="G22" s="1"/>
  <c r="H23"/>
  <c r="H22" s="1"/>
  <c r="I23"/>
  <c r="F23"/>
  <c r="F22" s="1"/>
  <c r="G28"/>
  <c r="H28"/>
  <c r="I28"/>
  <c r="G26"/>
  <c r="H26"/>
  <c r="I26"/>
  <c r="F26"/>
  <c r="F28"/>
  <c r="G32"/>
  <c r="G31" s="1"/>
  <c r="H32"/>
  <c r="H31" s="1"/>
  <c r="I32"/>
  <c r="I31" s="1"/>
  <c r="F32"/>
  <c r="F31" s="1"/>
  <c r="H36"/>
  <c r="I36"/>
  <c r="I35" s="1"/>
  <c r="F37"/>
  <c r="J17"/>
  <c r="J18"/>
  <c r="J24"/>
  <c r="J29"/>
  <c r="J33"/>
  <c r="J34"/>
  <c r="J38"/>
  <c r="G56" l="1"/>
  <c r="G44" s="1"/>
  <c r="F46"/>
  <c r="F45" s="1"/>
  <c r="F44" s="1"/>
  <c r="F102"/>
  <c r="F101" s="1"/>
  <c r="I102"/>
  <c r="I101" s="1"/>
  <c r="I56"/>
  <c r="I172" i="7"/>
  <c r="I159"/>
  <c r="I187"/>
  <c r="I165"/>
  <c r="I73"/>
  <c r="J89" i="3"/>
  <c r="H46"/>
  <c r="H45" s="1"/>
  <c r="H44" s="1"/>
  <c r="J28"/>
  <c r="H13"/>
  <c r="J112"/>
  <c r="I25"/>
  <c r="G13"/>
  <c r="J90"/>
  <c r="J16"/>
  <c r="J81"/>
  <c r="J51"/>
  <c r="J47"/>
  <c r="J23"/>
  <c r="G25"/>
  <c r="J105"/>
  <c r="J95"/>
  <c r="J69"/>
  <c r="I22"/>
  <c r="I19"/>
  <c r="J96"/>
  <c r="J62"/>
  <c r="J57"/>
  <c r="J53"/>
  <c r="H192" i="7"/>
  <c r="H186"/>
  <c r="I46" i="3"/>
  <c r="F25"/>
  <c r="F12" s="1"/>
  <c r="F11" s="1"/>
  <c r="F36"/>
  <c r="H25"/>
  <c r="J32"/>
  <c r="J31"/>
  <c r="J37"/>
  <c r="I12" l="1"/>
  <c r="I11" s="1"/>
  <c r="J36"/>
  <c r="F35"/>
  <c r="J35" s="1"/>
  <c r="I45"/>
  <c r="I44" s="1"/>
  <c r="J56"/>
  <c r="I171" i="7"/>
  <c r="I186"/>
  <c r="I164"/>
  <c r="H108"/>
  <c r="I158"/>
  <c r="J13" i="3"/>
  <c r="J25"/>
  <c r="J22"/>
  <c r="H12"/>
  <c r="H11" s="1"/>
  <c r="J46"/>
  <c r="J101"/>
  <c r="J102"/>
  <c r="J12" l="1"/>
  <c r="H37" i="7"/>
  <c r="H36" s="1"/>
  <c r="I108"/>
  <c r="J45" i="3"/>
  <c r="J11" l="1"/>
  <c r="J44"/>
  <c r="F13" i="8" l="1"/>
  <c r="F17"/>
  <c r="F18"/>
  <c r="F20"/>
  <c r="D19"/>
  <c r="F21"/>
  <c r="F22"/>
  <c r="F33"/>
  <c r="F37"/>
  <c r="F38"/>
  <c r="F40"/>
  <c r="F41"/>
  <c r="F42"/>
  <c r="I9" i="10" l="1"/>
  <c r="J14"/>
  <c r="J13"/>
  <c r="J11"/>
  <c r="J10"/>
  <c r="H289" i="7" l="1"/>
  <c r="H288" s="1"/>
  <c r="H287" s="1"/>
  <c r="H277"/>
  <c r="H276" s="1"/>
  <c r="H275" s="1"/>
  <c r="F282"/>
  <c r="F281" s="1"/>
  <c r="F203"/>
  <c r="F202" s="1"/>
  <c r="F170" s="1"/>
  <c r="E204"/>
  <c r="I208" l="1"/>
  <c r="I204"/>
  <c r="H282"/>
  <c r="H281" s="1"/>
  <c r="G203"/>
  <c r="G202" s="1"/>
  <c r="H203"/>
  <c r="E203"/>
  <c r="E202" s="1"/>
  <c r="F11"/>
  <c r="F10" s="1"/>
  <c r="E300"/>
  <c r="E283"/>
  <c r="E282" s="1"/>
  <c r="E281" s="1"/>
  <c r="E277"/>
  <c r="E276" s="1"/>
  <c r="E275" s="1"/>
  <c r="E230"/>
  <c r="E220" s="1"/>
  <c r="E214"/>
  <c r="E213" s="1"/>
  <c r="E321"/>
  <c r="E13"/>
  <c r="I13" s="1"/>
  <c r="E25"/>
  <c r="G11"/>
  <c r="G10" s="1"/>
  <c r="E39"/>
  <c r="G282"/>
  <c r="G281" s="1"/>
  <c r="E212" l="1"/>
  <c r="H11"/>
  <c r="I214"/>
  <c r="H202"/>
  <c r="H170" s="1"/>
  <c r="I203"/>
  <c r="I213"/>
  <c r="E24"/>
  <c r="I24" s="1"/>
  <c r="I25"/>
  <c r="E315"/>
  <c r="E295"/>
  <c r="E38"/>
  <c r="E12"/>
  <c r="E23" i="8"/>
  <c r="C23"/>
  <c r="B23"/>
  <c r="C19"/>
  <c r="B19"/>
  <c r="E16"/>
  <c r="D16"/>
  <c r="C16"/>
  <c r="B16"/>
  <c r="E14"/>
  <c r="D14"/>
  <c r="B14"/>
  <c r="E12"/>
  <c r="D12"/>
  <c r="C12"/>
  <c r="B12"/>
  <c r="B43"/>
  <c r="B36"/>
  <c r="C39"/>
  <c r="C36"/>
  <c r="C34"/>
  <c r="C43"/>
  <c r="F16" l="1"/>
  <c r="F12"/>
  <c r="F19"/>
  <c r="E37" i="7"/>
  <c r="I37" s="1"/>
  <c r="I212"/>
  <c r="I202"/>
  <c r="H10"/>
  <c r="E11"/>
  <c r="I12"/>
  <c r="E288"/>
  <c r="E11" i="8"/>
  <c r="D11"/>
  <c r="C11"/>
  <c r="B11"/>
  <c r="C31"/>
  <c r="E43"/>
  <c r="E39"/>
  <c r="F39" s="1"/>
  <c r="E36"/>
  <c r="F36" s="1"/>
  <c r="E34"/>
  <c r="E32"/>
  <c r="G170" i="7" l="1"/>
  <c r="H9"/>
  <c r="E10"/>
  <c r="I11"/>
  <c r="E287"/>
  <c r="E36"/>
  <c r="I36" s="1"/>
  <c r="F11" i="8"/>
  <c r="E31"/>
  <c r="D32"/>
  <c r="D34"/>
  <c r="D36"/>
  <c r="D39"/>
  <c r="D43"/>
  <c r="B12" i="5"/>
  <c r="B11" s="1"/>
  <c r="E12"/>
  <c r="E11" s="1"/>
  <c r="D12"/>
  <c r="D11" s="1"/>
  <c r="C12"/>
  <c r="C11" s="1"/>
  <c r="F11" l="1"/>
  <c r="F12"/>
  <c r="E170" i="7"/>
  <c r="I170" s="1"/>
  <c r="G9"/>
  <c r="I10"/>
  <c r="D31" i="8"/>
  <c r="E9" i="7" l="1"/>
  <c r="I9" s="1"/>
  <c r="I23" i="10"/>
  <c r="H23"/>
  <c r="G23"/>
  <c r="F23"/>
  <c r="I12"/>
  <c r="H12"/>
  <c r="G12"/>
  <c r="F12"/>
  <c r="H9"/>
  <c r="F9"/>
  <c r="J12" l="1"/>
  <c r="H15"/>
  <c r="H24" s="1"/>
  <c r="G15"/>
  <c r="G24" s="1"/>
  <c r="F15"/>
  <c r="F24" s="1"/>
  <c r="F9" i="7"/>
  <c r="J9" i="10"/>
  <c r="I15"/>
  <c r="I24" l="1"/>
  <c r="J15"/>
  <c r="J24" l="1"/>
  <c r="F32" i="8"/>
  <c r="F31"/>
</calcChain>
</file>

<file path=xl/sharedStrings.xml><?xml version="1.0" encoding="utf-8"?>
<sst xmlns="http://schemas.openxmlformats.org/spreadsheetml/2006/main" count="609" uniqueCount="264">
  <si>
    <t>PRIHODI UKUPNO</t>
  </si>
  <si>
    <t>RASHODI UKUPNO</t>
  </si>
  <si>
    <t>NETO FINANCIRANJE</t>
  </si>
  <si>
    <t>Razred</t>
  </si>
  <si>
    <t>Skupina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</si>
  <si>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</si>
  <si>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</si>
  <si>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</si>
  <si>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</si>
  <si>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</si>
  <si>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UKUPNI RASHODI</t>
  </si>
  <si>
    <t>Primici od financijske imovine i zaduživanja</t>
  </si>
  <si>
    <t>Izdaci za financijsku imovinu i otplate zajmova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</si>
  <si>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</si>
  <si>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</si>
  <si>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</si>
  <si>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</si>
  <si>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</si>
  <si>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</si>
  <si>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</si>
  <si>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</si>
  <si>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Prihodi od prodaje proizvedene dugotrajne imovine</t>
  </si>
  <si>
    <t>Pomoći iz inozemstva i od subjekata unutar općeg proračuna</t>
  </si>
  <si>
    <t>Rashodi za nabavu proizvedene dugotrajne imovine</t>
  </si>
  <si>
    <t>Naziv</t>
  </si>
  <si>
    <t>Izvršenje 2022.</t>
  </si>
  <si>
    <t>EUR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</si>
  <si>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</si>
  <si>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</si>
  <si>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</si>
  <si>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</si>
  <si>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</si>
  <si>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</si>
  <si>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Brojčana oznaka i naziv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</si>
  <si>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</si>
  <si>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</si>
  <si>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</si>
  <si>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</si>
  <si>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</si>
  <si>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</si>
  <si>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</si>
  <si>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</si>
  <si>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</si>
  <si>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</si>
  <si>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</si>
  <si>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RAZLIKA - VIŠAK / MANJAK</t>
  </si>
  <si>
    <t>VIŠAK / MANJAK + NETO FINANCIRANJE</t>
  </si>
  <si>
    <t>Prihodi od upravnih i administrativnih pristojbi, pristojbi po posebnim propisima i naknada</t>
  </si>
  <si>
    <t>Prihodi od imovine</t>
  </si>
  <si>
    <t>Naknade građanima i kućanstvima na temelju osiguranja i druge naknade</t>
  </si>
  <si>
    <t>Rashodi za dodatna ulaganja na nefinancijskoj imovini</t>
  </si>
  <si>
    <t>Financijski rashodi</t>
  </si>
  <si>
    <t>Ostali rashodi</t>
  </si>
  <si>
    <t>09 Obrazovanje</t>
  </si>
  <si>
    <t>091 Predškolsko i osnovnoškolsko obrazovanje</t>
  </si>
  <si>
    <t>096 Dodatne usluge u obrazovanju</t>
  </si>
  <si>
    <t>098 Usluge u obrazovanju koje nisu drugdje svrstane</t>
  </si>
  <si>
    <r>
      <t xml:space="preserve">  </t>
    </r>
    <r>
      <rPr>
        <sz val="10"/>
        <rFont val="Arial"/>
        <family val="2"/>
      </rPr>
      <t>32 Vlastiti prihodi</t>
    </r>
  </si>
  <si>
    <t>44 Decentralizirana sredtva</t>
  </si>
  <si>
    <t>5  Pomoći</t>
  </si>
  <si>
    <t>56 Fondovi EU</t>
  </si>
  <si>
    <t>52 Ostale pomoći</t>
  </si>
  <si>
    <t>58 Ostale pomoći-proračunski korisnici</t>
  </si>
  <si>
    <t>PROGRAM 1206</t>
  </si>
  <si>
    <t>EU projekti UO za obrazovanje, kulutru i sport</t>
  </si>
  <si>
    <t>Tekući projekt T120602</t>
  </si>
  <si>
    <t>Europski socijalni fond-Projekt ZMS-pomoćnik u nastavi</t>
  </si>
  <si>
    <t>Izvor financiranja 1.1.1</t>
  </si>
  <si>
    <t>Opći prihodi i primici</t>
  </si>
  <si>
    <t>Izvor financiranja 5.6.1</t>
  </si>
  <si>
    <t xml:space="preserve"> Fondovi EU</t>
  </si>
  <si>
    <t>PROGRAM 1207</t>
  </si>
  <si>
    <t>Zakonski standardi ustanova u obrazovanju</t>
  </si>
  <si>
    <t>Aktivnost A120701</t>
  </si>
  <si>
    <t>Osiguravanje uvjeta rada za redovno poslovanje osnovne škole</t>
  </si>
  <si>
    <t>Izvor financiranja 4.4.1</t>
  </si>
  <si>
    <t xml:space="preserve"> Financijski rashodi</t>
  </si>
  <si>
    <t>Decentralizirana sredstva</t>
  </si>
  <si>
    <t>Izvor financiranja 5.8.1</t>
  </si>
  <si>
    <t>Aktivnost A120702</t>
  </si>
  <si>
    <t>Investicijska ulaganja u osnovne škole</t>
  </si>
  <si>
    <t>Kapitalni projekt K120703</t>
  </si>
  <si>
    <t>Kapitalna ulaganja u osnovne škole</t>
  </si>
  <si>
    <t>PROGRAM 1208</t>
  </si>
  <si>
    <t>Program ustanova u obrazovanju iznad standarda</t>
  </si>
  <si>
    <t>Aktivnost 120801</t>
  </si>
  <si>
    <t>Poticanje demografskog razvitka</t>
  </si>
  <si>
    <t>Aktivnost A120803</t>
  </si>
  <si>
    <t>Natjecanja iz znanja učenika</t>
  </si>
  <si>
    <t>Aktivnost A120804</t>
  </si>
  <si>
    <t>Financiranje školskih projekata</t>
  </si>
  <si>
    <t>Izvor 1.1.1</t>
  </si>
  <si>
    <t>Aktivnost A120808</t>
  </si>
  <si>
    <t>Nabava udžbenika za učenike osnovnih škola</t>
  </si>
  <si>
    <t>Izvor 5.8.1</t>
  </si>
  <si>
    <t>Aktivnost A120809</t>
  </si>
  <si>
    <t>Aktivnost A120810</t>
  </si>
  <si>
    <t>Aktivnost A120811</t>
  </si>
  <si>
    <t>Ostale pomoći proračunski korisnici</t>
  </si>
  <si>
    <t>Programi školskog kurikuluma</t>
  </si>
  <si>
    <t>Aktivnost A120818</t>
  </si>
  <si>
    <t>Ostale aktivnosti osnovnih škola</t>
  </si>
  <si>
    <t>Izvor financiranja 4.3.1</t>
  </si>
  <si>
    <t>Prihodi za posebne namjene proračunski korisnici</t>
  </si>
  <si>
    <t>Izvor financiranja 6.2.1</t>
  </si>
  <si>
    <t>Donacije-proračunski korisnici</t>
  </si>
  <si>
    <t>Dodatne djelatnosti osnovnih škola</t>
  </si>
  <si>
    <t>Izvor financiranja 3.2.1</t>
  </si>
  <si>
    <t>Vlastiti prihodi- proračunski korisnici</t>
  </si>
  <si>
    <t>Organizacija prehrane u osnovnim školama</t>
  </si>
  <si>
    <t>Opskrba školskih ustanova higijenskim potrepštinama za učenice osnovnih škola</t>
  </si>
  <si>
    <t>Tekući projekt T120802</t>
  </si>
  <si>
    <t>Produženi boravak</t>
  </si>
  <si>
    <t>Izvor financiranja 5.2.1</t>
  </si>
  <si>
    <t>43 Prihodi za posebne namjene-proračunski korisnici</t>
  </si>
  <si>
    <t>6 Donacije</t>
  </si>
  <si>
    <t>62 Donacije-proračunski korisnici</t>
  </si>
  <si>
    <t>Školska shema voća i mlijeka</t>
  </si>
  <si>
    <t>Tekući projekt T120708</t>
  </si>
  <si>
    <t>Ostale pomoći</t>
  </si>
  <si>
    <t>Fondovi EU</t>
  </si>
  <si>
    <t>Aktivnost A120819</t>
  </si>
  <si>
    <t>5.8.1</t>
  </si>
  <si>
    <t xml:space="preserve">Izvor </t>
  </si>
  <si>
    <t>Tekući plan 2023.</t>
  </si>
  <si>
    <t>Izvorni plan 2023.</t>
  </si>
  <si>
    <t>Indeks                                5/4*100</t>
  </si>
  <si>
    <t>Izvršenje 2023.</t>
  </si>
  <si>
    <t>Indeks                                5/2*100</t>
  </si>
  <si>
    <t xml:space="preserve"> RAČUN PRIHODA I RASHODA </t>
  </si>
  <si>
    <t xml:space="preserve"> IZVJEŠTAJ O PRIHODIMA  PREMA IZVORIMA FINANCIRANJA</t>
  </si>
  <si>
    <t>IZVJEŠTAJ O RASHODIMA PREMA IZVORIMA FINANCIRANJA</t>
  </si>
  <si>
    <t>IZVJEŠTAJ O RASHODIMA PREMA FUNKCIJSKOJ KLASIFIKACIJI</t>
  </si>
  <si>
    <t>II.POSEBNI DIO</t>
  </si>
  <si>
    <t xml:space="preserve"> IZVJEŠTAJ PO PROGRAMSKOJ  KLASIFIKACIJI</t>
  </si>
  <si>
    <t>Pomoći proračunskim korisnicima iz proračuna koji im nije nadležan</t>
  </si>
  <si>
    <t>Prihodi od financijske imovine</t>
  </si>
  <si>
    <t>Kamate na oročena sredstva i depozite po viđenju</t>
  </si>
  <si>
    <t>Prihodi po posebnim propisima</t>
  </si>
  <si>
    <t>Ostali nespomenuti prihodi</t>
  </si>
  <si>
    <t>OSTVARENJE/IZVRŠENJE  1.-12.2022.</t>
  </si>
  <si>
    <t>IZVORNI PLAN ILI REBALANS 2023.</t>
  </si>
  <si>
    <t>TEKUĆI PLAN 2023.</t>
  </si>
  <si>
    <t>INDEKS              5/2*100</t>
  </si>
  <si>
    <t>INDEKS          5/4*100</t>
  </si>
  <si>
    <t>OSTVARENJE/IZVRŠENJE  1.-12.2023.</t>
  </si>
  <si>
    <t>INDEKS                   5/2*100</t>
  </si>
  <si>
    <t>INDEKS           5/4*100</t>
  </si>
  <si>
    <t>INDEKS                  5/2*100</t>
  </si>
  <si>
    <t xml:space="preserve">INDEKS            5/4*100               </t>
  </si>
  <si>
    <t>INDEKS                                5/2*100</t>
  </si>
  <si>
    <t>INDEKS                                5/4*100</t>
  </si>
  <si>
    <t>Prihodi od prodaje proizvoda i roba te pruženih usluga</t>
  </si>
  <si>
    <t>Prihodi od pruženih usluga</t>
  </si>
  <si>
    <t>BROJČANA OZNAKA I NAZIV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</si>
  <si>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</si>
  <si>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</si>
  <si>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</si>
  <si>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</si>
  <si>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>UKUPNI PRIHODI</t>
  </si>
  <si>
    <t>Pomoći od izvanproračunskih korisnika</t>
  </si>
  <si>
    <t>Tekuće pomoći od izvanproračunskih korisnika</t>
  </si>
  <si>
    <t>Tekuće pomoći proračunskim korisnicima iz proračuna koji im nije nadležan</t>
  </si>
  <si>
    <t>Kapitalne pomoći proračunskim korisnicima iz proračuna koji im nije nadležan</t>
  </si>
  <si>
    <t>Donacije od pravnih i fizičkih ososba izvan općeg proračuna i povrat donacija po protestiranim jamstvima</t>
  </si>
  <si>
    <t>Tekuće donacije</t>
  </si>
  <si>
    <t>Prihodi od nadležnog proračuna i od HZZo-a temeljem ugovornih obveza</t>
  </si>
  <si>
    <t>Prihodi od nadležnog proračunaza financiranjeredovne djelatnosti proračunskih korisnika</t>
  </si>
  <si>
    <t>Prihodi od nadležnog proračuna za financiranje rashoda poslovanja</t>
  </si>
  <si>
    <t>Prihodi od prodaje građevinskih objekata</t>
  </si>
  <si>
    <t>Stambeni objekti</t>
  </si>
  <si>
    <t>…</t>
  </si>
  <si>
    <t>Plaće (Bruto)</t>
  </si>
  <si>
    <t>Plaće za redovan rad</t>
  </si>
  <si>
    <t>Plaće za prekovremeni rad</t>
  </si>
  <si>
    <t>Ostali rashodi za zaposlene</t>
  </si>
  <si>
    <t>Doprinosi na plaće</t>
  </si>
  <si>
    <t>Dop.za obvezno zdravstv.osig</t>
  </si>
  <si>
    <t>Dop.za obvezno osig.u.sl.nezaposl.</t>
  </si>
  <si>
    <t>Naknade troškova zaposlenima</t>
  </si>
  <si>
    <t>Službena putovanja</t>
  </si>
  <si>
    <t>Stručna usavršavanja</t>
  </si>
  <si>
    <t>Ostale naknade zaposlenima</t>
  </si>
  <si>
    <t>Rashodi za materijal i energiju</t>
  </si>
  <si>
    <t>Uredski materijal</t>
  </si>
  <si>
    <t>Materijal i sirovine</t>
  </si>
  <si>
    <t>Energija</t>
  </si>
  <si>
    <t>Materijal i dijelovi za tekuće i investicijsko održavanje</t>
  </si>
  <si>
    <t>Sitni inventar</t>
  </si>
  <si>
    <t>Službena, radna i zaštitna odjeća i obuća</t>
  </si>
  <si>
    <t>Rashodi za usluge</t>
  </si>
  <si>
    <t>Usluge telefona,pošte</t>
  </si>
  <si>
    <t>Usluge tekućeg i investicijskog održavanja</t>
  </si>
  <si>
    <t>Promidžbeni materijal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</si>
  <si>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</si>
  <si>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</si>
  <si>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</si>
  <si>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</si>
  <si>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</si>
  <si>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</si>
  <si>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Ostali nespomenuti rashodi poslovanja</t>
  </si>
  <si>
    <t>Naknade za rad pred. i izvr. tijela, povjer. i sl.</t>
  </si>
  <si>
    <t>Premije osiguranja</t>
  </si>
  <si>
    <t>Reprezentacija</t>
  </si>
  <si>
    <t>Članarine</t>
  </si>
  <si>
    <t>Pristojbe i naknade</t>
  </si>
  <si>
    <t>Troškovi sudskih postupaka</t>
  </si>
  <si>
    <t>Bankarske usluge i usluge platnog prometa</t>
  </si>
  <si>
    <t>Negativne tečajne razlike i valutna klauzula</t>
  </si>
  <si>
    <t>Zatezne kamate</t>
  </si>
  <si>
    <t>Ostali nespomenuti financijski rashodi</t>
  </si>
  <si>
    <t>Tekuće donacije u naravi</t>
  </si>
  <si>
    <t>Oprema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</si>
  <si>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</si>
  <si>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</si>
  <si>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</si>
  <si>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</si>
  <si>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</si>
  <si>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</si>
  <si>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</si>
  <si>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INDEKS                                   5/2*100</t>
  </si>
  <si>
    <t>INDEKS                                   5/4*100</t>
  </si>
  <si>
    <t>Prihodi od prodaje proizv. i robe te pruž. usluga,prihodi od donacija te povrati po protestiranim jamstvima</t>
  </si>
  <si>
    <t>Kapitalne donacije</t>
  </si>
  <si>
    <t>Prihodi od nadležnog proračuna za nabavu nefinancijske imovine</t>
  </si>
  <si>
    <t>Ostali financijski rashodi</t>
  </si>
  <si>
    <t>Naknade građanima i kućanstvima u naravi</t>
  </si>
  <si>
    <t>Ostale naknade građanima i kućanstvima iz proračuna</t>
  </si>
  <si>
    <t>Plaće za posebne uvjete rada</t>
  </si>
  <si>
    <t>GODIŠNJI IZVJEŠTAJ O IZVRŠENJU FINANCIJSKOG PLANA PRORAČUNSKOG KORISNIKA JEDINICE LOKALNE I PODRUČNE (REGIONALNE) SAMOUPRAVE 
ZA 2023. GODINU</t>
  </si>
  <si>
    <t>IZVJEŠTAJ O PRIHODIMA I RASHODIMA PREMA EKONOMSKOJ KLASIFIKACIJI</t>
  </si>
  <si>
    <t>Plaće(bruto)</t>
  </si>
  <si>
    <t>Doprinosi za obvezno zdravstveno osiguranje</t>
  </si>
  <si>
    <t>Naknade za prijevoz, za rad na terenu i za odvojen život</t>
  </si>
  <si>
    <t>Korisnik K003</t>
  </si>
  <si>
    <t>Naknade za prijevoz, rad na terenu i odvojeni život</t>
  </si>
  <si>
    <t>Stručno usavršavanje zaposlenika</t>
  </si>
  <si>
    <t>Ostale naknade troškova zaposlenima</t>
  </si>
  <si>
    <t xml:space="preserve">Rashodi za materijal </t>
  </si>
  <si>
    <t>Uredski materijal i ostali materijalni rashodi</t>
  </si>
  <si>
    <t>Sitni inventar i auto gume</t>
  </si>
  <si>
    <t>Uredska oprema i namještaj</t>
  </si>
  <si>
    <t>Usluge telefona, pošte i prijevoza</t>
  </si>
  <si>
    <t>Usluge promidžbe i informiranja</t>
  </si>
  <si>
    <t>Zdravstvene i veterinarske usluge</t>
  </si>
  <si>
    <t>Intelektualne i osobne usluge</t>
  </si>
  <si>
    <t>Članarine i norme</t>
  </si>
  <si>
    <t>Stručno usavršavanje zaopslenika</t>
  </si>
  <si>
    <t>Naknade troškova osobama izvan radnog odnosa</t>
  </si>
  <si>
    <t>Naknade građanima  i kućanstvima iz proračuna</t>
  </si>
  <si>
    <t>Postrojenja i oprema</t>
  </si>
  <si>
    <t>Izvor financiranja 5.8.2</t>
  </si>
  <si>
    <t>Ostale pomoći proračunski korisnici-prenesena sredtva</t>
  </si>
  <si>
    <t>Dodatna ulaganja na građevinskim objektima</t>
  </si>
  <si>
    <t>Naknade građanima  i kućanstvima u naravi</t>
  </si>
  <si>
    <t>Naknade za prijevoz, za rad na terenu i odvojeni život</t>
  </si>
  <si>
    <t>INDEKS                  5/4*100</t>
  </si>
  <si>
    <t>Rashodi za dodatna ulaganja na financijskoj imovini</t>
  </si>
  <si>
    <t>Izvor financiranja 6.2.2</t>
  </si>
  <si>
    <t>Donacije-proračunski korisnici-prenesena sredstva</t>
  </si>
  <si>
    <t>Izvor financiranja 3.2.2</t>
  </si>
  <si>
    <t>Vlastiti prihodi proračunski korisnici-prenesena sredstva</t>
  </si>
  <si>
    <t>Građ. Objekti</t>
  </si>
  <si>
    <t>Osnovna škola Ivo Dugandžić-Mišić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</si>
</sst>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20" fillId="2" borderId="3" xfId="0" quotePrefix="1" applyFont="1" applyFill="1" applyBorder="1" applyAlignment="1">
      <alignment horizontal="left" vertical="center"/>
    </xf>
    <xf numFmtId="0" fontId="20" fillId="2" borderId="3" xfId="0" quotePrefix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0" fontId="20" fillId="2" borderId="3" xfId="0" applyNumberFormat="1" applyFont="1" applyFill="1" applyBorder="1" applyAlignment="1" applyProtection="1">
      <alignment vertical="center" wrapText="1"/>
    </xf>
    <xf numFmtId="3" fontId="23" fillId="2" borderId="3" xfId="0" applyNumberFormat="1" applyFont="1" applyFill="1" applyBorder="1" applyAlignment="1">
      <alignment horizontal="right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3" fontId="6" fillId="5" borderId="4" xfId="0" applyNumberFormat="1" applyFont="1" applyFill="1" applyBorder="1" applyAlignment="1">
      <alignment horizontal="right"/>
    </xf>
    <xf numFmtId="3" fontId="6" fillId="5" borderId="3" xfId="0" applyNumberFormat="1" applyFont="1" applyFill="1" applyBorder="1" applyAlignment="1">
      <alignment horizontal="right"/>
    </xf>
    <xf numFmtId="0" fontId="9" fillId="5" borderId="3" xfId="0" applyFont="1" applyFill="1" applyBorder="1" applyAlignment="1">
      <alignment horizontal="left" vertical="center"/>
    </xf>
    <xf numFmtId="0" fontId="9" fillId="5" borderId="3" xfId="0" applyNumberFormat="1" applyFont="1" applyFill="1" applyBorder="1" applyAlignment="1" applyProtection="1">
      <alignment horizontal="left" vertical="center"/>
    </xf>
    <xf numFmtId="0" fontId="9" fillId="5" borderId="3" xfId="0" applyNumberFormat="1" applyFont="1" applyFill="1" applyBorder="1" applyAlignment="1" applyProtection="1">
      <alignment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3" fontId="6" fillId="3" borderId="4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 applyProtection="1">
      <alignment horizontal="center" vertical="center" wrapText="1"/>
    </xf>
    <xf numFmtId="0" fontId="9" fillId="3" borderId="3" xfId="0" applyNumberFormat="1" applyFont="1" applyFill="1" applyBorder="1" applyAlignment="1" applyProtection="1">
      <alignment vertical="center" wrapText="1"/>
    </xf>
    <xf numFmtId="3" fontId="3" fillId="3" borderId="3" xfId="0" applyNumberFormat="1" applyFont="1" applyFill="1" applyBorder="1" applyAlignment="1">
      <alignment horizontal="right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0" fontId="9" fillId="6" borderId="3" xfId="0" applyNumberFormat="1" applyFont="1" applyFill="1" applyBorder="1" applyAlignment="1" applyProtection="1">
      <alignment horizontal="left" vertical="center" wrapText="1"/>
    </xf>
    <xf numFmtId="3" fontId="6" fillId="6" borderId="4" xfId="0" applyNumberFormat="1" applyFont="1" applyFill="1" applyBorder="1" applyAlignment="1">
      <alignment horizontal="right"/>
    </xf>
    <xf numFmtId="3" fontId="6" fillId="6" borderId="3" xfId="0" applyNumberFormat="1" applyFont="1" applyFill="1" applyBorder="1" applyAlignment="1">
      <alignment horizontal="right"/>
    </xf>
    <xf numFmtId="0" fontId="21" fillId="5" borderId="3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horizontal="left" vertical="center" wrapText="1"/>
    </xf>
    <xf numFmtId="3" fontId="6" fillId="3" borderId="4" xfId="0" applyNumberFormat="1" applyFont="1" applyFill="1" applyBorder="1" applyAlignment="1">
      <alignment horizontal="right"/>
    </xf>
    <xf numFmtId="3" fontId="22" fillId="3" borderId="3" xfId="0" applyNumberFormat="1" applyFont="1" applyFill="1" applyBorder="1" applyAlignment="1">
      <alignment horizontal="right"/>
    </xf>
    <xf numFmtId="3" fontId="22" fillId="7" borderId="3" xfId="0" applyNumberFormat="1" applyFont="1" applyFill="1" applyBorder="1" applyAlignment="1">
      <alignment horizontal="right"/>
    </xf>
    <xf numFmtId="3" fontId="6" fillId="7" borderId="4" xfId="0" applyNumberFormat="1" applyFont="1" applyFill="1" applyBorder="1" applyAlignment="1">
      <alignment horizontal="right"/>
    </xf>
    <xf numFmtId="3" fontId="6" fillId="7" borderId="3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0" fontId="9" fillId="7" borderId="3" xfId="0" applyNumberFormat="1" applyFont="1" applyFill="1" applyBorder="1" applyAlignment="1" applyProtection="1">
      <alignment vertical="center" wrapText="1"/>
    </xf>
    <xf numFmtId="0" fontId="21" fillId="3" borderId="3" xfId="0" quotePrefix="1" applyFont="1" applyFill="1" applyBorder="1" applyAlignment="1">
      <alignment horizontal="left" vertical="center" wrapText="1"/>
    </xf>
    <xf numFmtId="0" fontId="21" fillId="3" borderId="3" xfId="0" applyNumberFormat="1" applyFont="1" applyFill="1" applyBorder="1" applyAlignment="1" applyProtection="1">
      <alignment vertical="center" wrapText="1"/>
    </xf>
    <xf numFmtId="0" fontId="20" fillId="5" borderId="3" xfId="0" applyNumberFormat="1" applyFont="1" applyFill="1" applyBorder="1" applyAlignment="1" applyProtection="1">
      <alignment vertical="center" wrapText="1"/>
    </xf>
    <xf numFmtId="0" fontId="7" fillId="5" borderId="3" xfId="0" applyNumberFormat="1" applyFont="1" applyFill="1" applyBorder="1" applyAlignment="1" applyProtection="1">
      <alignment vertical="center" wrapText="1"/>
    </xf>
    <xf numFmtId="3" fontId="23" fillId="5" borderId="3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3" fontId="9" fillId="2" borderId="0" xfId="0" applyNumberFormat="1" applyFont="1" applyFill="1" applyBorder="1" applyAlignment="1" applyProtection="1">
      <alignment horizontal="right" wrapText="1"/>
    </xf>
    <xf numFmtId="3" fontId="6" fillId="2" borderId="0" xfId="0" quotePrefix="1" applyNumberFormat="1" applyFont="1" applyFill="1" applyBorder="1" applyAlignment="1">
      <alignment horizontal="right"/>
    </xf>
    <xf numFmtId="0" fontId="6" fillId="0" borderId="0" xfId="0" quotePrefix="1" applyFont="1" applyBorder="1" applyAlignment="1">
      <alignment horizontal="left" wrapText="1"/>
    </xf>
    <xf numFmtId="0" fontId="6" fillId="0" borderId="0" xfId="0" quotePrefix="1" applyFont="1" applyBorder="1" applyAlignment="1">
      <alignment horizontal="center" wrapText="1"/>
    </xf>
    <xf numFmtId="0" fontId="6" fillId="0" borderId="0" xfId="0" quotePrefix="1" applyNumberFormat="1" applyFont="1" applyFill="1" applyBorder="1" applyAlignment="1" applyProtection="1">
      <alignment horizontal="left"/>
    </xf>
    <xf numFmtId="3" fontId="9" fillId="2" borderId="0" xfId="0" quotePrefix="1" applyNumberFormat="1" applyFont="1" applyFill="1" applyBorder="1" applyAlignment="1">
      <alignment horizontal="right"/>
    </xf>
    <xf numFmtId="0" fontId="17" fillId="0" borderId="0" xfId="0" applyFont="1" applyBorder="1" applyAlignment="1">
      <alignment wrapText="1"/>
    </xf>
    <xf numFmtId="0" fontId="9" fillId="0" borderId="0" xfId="0" quotePrefix="1" applyFont="1" applyBorder="1" applyAlignment="1">
      <alignment horizontal="left" wrapText="1"/>
    </xf>
    <xf numFmtId="0" fontId="9" fillId="0" borderId="0" xfId="0" quotePrefix="1" applyFont="1" applyBorder="1" applyAlignment="1">
      <alignment horizontal="center" wrapText="1"/>
    </xf>
    <xf numFmtId="0" fontId="9" fillId="0" borderId="0" xfId="0" quotePrefix="1" applyNumberFormat="1" applyFont="1" applyFill="1" applyBorder="1" applyAlignment="1" applyProtection="1">
      <alignment horizontal="left"/>
    </xf>
    <xf numFmtId="0" fontId="11" fillId="0" borderId="0" xfId="0" applyFont="1" applyBorder="1" applyAlignment="1">
      <alignment wrapText="1"/>
    </xf>
    <xf numFmtId="0" fontId="0" fillId="0" borderId="0" xfId="0" applyBorder="1"/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left" wrapText="1"/>
    </xf>
    <xf numFmtId="0" fontId="3" fillId="0" borderId="2" xfId="0" quotePrefix="1" applyNumberFormat="1" applyFont="1" applyFill="1" applyBorder="1" applyAlignment="1" applyProtection="1">
      <alignment horizontal="left"/>
    </xf>
    <xf numFmtId="0" fontId="0" fillId="6" borderId="0" xfId="0" applyFill="1"/>
    <xf numFmtId="0" fontId="0" fillId="5" borderId="0" xfId="0" applyFill="1"/>
    <xf numFmtId="3" fontId="6" fillId="5" borderId="3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3" fontId="3" fillId="5" borderId="3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0" fillId="2" borderId="0" xfId="0" applyFont="1" applyFill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9" fillId="4" borderId="3" xfId="0" applyNumberFormat="1" applyFont="1" applyFill="1" applyBorder="1" applyAlignment="1" applyProtection="1">
      <alignment horizontal="left" vertical="center" wrapText="1"/>
    </xf>
    <xf numFmtId="0" fontId="7" fillId="4" borderId="3" xfId="0" applyNumberFormat="1" applyFont="1" applyFill="1" applyBorder="1" applyAlignment="1" applyProtection="1">
      <alignment horizontal="left" vertical="center" wrapText="1"/>
    </xf>
    <xf numFmtId="3" fontId="3" fillId="4" borderId="4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0" fontId="7" fillId="5" borderId="3" xfId="0" applyNumberFormat="1" applyFont="1" applyFill="1" applyBorder="1" applyAlignment="1" applyProtection="1">
      <alignment horizontal="left" vertical="center" wrapText="1"/>
    </xf>
    <xf numFmtId="0" fontId="9" fillId="7" borderId="3" xfId="0" applyNumberFormat="1" applyFont="1" applyFill="1" applyBorder="1" applyAlignment="1" applyProtection="1">
      <alignment horizontal="left" vertical="center" wrapText="1"/>
    </xf>
    <xf numFmtId="0" fontId="7" fillId="4" borderId="3" xfId="0" quotePrefix="1" applyFont="1" applyFill="1" applyBorder="1" applyAlignment="1">
      <alignment horizontal="left" vertical="center"/>
    </xf>
    <xf numFmtId="0" fontId="20" fillId="4" borderId="3" xfId="0" quotePrefix="1" applyFont="1" applyFill="1" applyBorder="1" applyAlignment="1">
      <alignment horizontal="left" vertical="center"/>
    </xf>
    <xf numFmtId="0" fontId="7" fillId="5" borderId="3" xfId="0" quotePrefix="1" applyFont="1" applyFill="1" applyBorder="1" applyAlignment="1">
      <alignment horizontal="left" vertical="center"/>
    </xf>
    <xf numFmtId="0" fontId="20" fillId="5" borderId="3" xfId="0" quotePrefix="1" applyFont="1" applyFill="1" applyBorder="1" applyAlignment="1">
      <alignment horizontal="left" vertical="center"/>
    </xf>
    <xf numFmtId="0" fontId="20" fillId="5" borderId="3" xfId="0" quotePrefix="1" applyFont="1" applyFill="1" applyBorder="1" applyAlignment="1">
      <alignment horizontal="left" vertical="center" wrapText="1"/>
    </xf>
    <xf numFmtId="0" fontId="20" fillId="4" borderId="3" xfId="0" quotePrefix="1" applyFont="1" applyFill="1" applyBorder="1" applyAlignment="1">
      <alignment horizontal="left" vertical="center" wrapText="1"/>
    </xf>
    <xf numFmtId="0" fontId="6" fillId="2" borderId="1" xfId="0" quotePrefix="1" applyFont="1" applyFill="1" applyBorder="1" applyAlignment="1">
      <alignment horizontal="left" wrapText="1"/>
    </xf>
    <xf numFmtId="0" fontId="6" fillId="2" borderId="2" xfId="0" quotePrefix="1" applyFont="1" applyFill="1" applyBorder="1" applyAlignment="1">
      <alignment horizontal="left" wrapText="1"/>
    </xf>
    <xf numFmtId="0" fontId="6" fillId="2" borderId="2" xfId="0" quotePrefix="1" applyFont="1" applyFill="1" applyBorder="1" applyAlignment="1">
      <alignment horizontal="center" wrapText="1"/>
    </xf>
    <xf numFmtId="0" fontId="6" fillId="2" borderId="2" xfId="0" quotePrefix="1" applyNumberFormat="1" applyFont="1" applyFill="1" applyBorder="1" applyAlignment="1" applyProtection="1">
      <alignment horizontal="left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3" fontId="3" fillId="2" borderId="3" xfId="0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/>
    </xf>
    <xf numFmtId="0" fontId="0" fillId="0" borderId="3" xfId="0" applyBorder="1"/>
    <xf numFmtId="0" fontId="1" fillId="0" borderId="0" xfId="0" applyFont="1"/>
    <xf numFmtId="3" fontId="0" fillId="0" borderId="3" xfId="0" applyNumberFormat="1" applyBorder="1"/>
    <xf numFmtId="0" fontId="3" fillId="2" borderId="4" xfId="0" applyNumberFormat="1" applyFont="1" applyFill="1" applyBorder="1" applyAlignment="1">
      <alignment horizontal="right"/>
    </xf>
    <xf numFmtId="0" fontId="3" fillId="4" borderId="4" xfId="0" applyNumberFormat="1" applyFont="1" applyFill="1" applyBorder="1" applyAlignment="1">
      <alignment horizontal="right"/>
    </xf>
    <xf numFmtId="0" fontId="3" fillId="5" borderId="4" xfId="0" applyNumberFormat="1" applyFont="1" applyFill="1" applyBorder="1" applyAlignment="1">
      <alignment horizontal="right"/>
    </xf>
    <xf numFmtId="0" fontId="6" fillId="5" borderId="4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 applyProtection="1">
      <alignment horizontal="right" wrapText="1"/>
    </xf>
    <xf numFmtId="3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3" fontId="3" fillId="4" borderId="3" xfId="0" applyNumberFormat="1" applyFont="1" applyFill="1" applyBorder="1" applyAlignment="1">
      <alignment horizontal="left" wrapText="1"/>
    </xf>
    <xf numFmtId="3" fontId="3" fillId="5" borderId="3" xfId="0" applyNumberFormat="1" applyFont="1" applyFill="1" applyBorder="1" applyAlignment="1">
      <alignment horizontal="left" wrapText="1"/>
    </xf>
    <xf numFmtId="3" fontId="3" fillId="2" borderId="3" xfId="0" applyNumberFormat="1" applyFont="1" applyFill="1" applyBorder="1" applyAlignment="1">
      <alignment horizontal="left" wrapText="1"/>
    </xf>
    <xf numFmtId="3" fontId="6" fillId="5" borderId="3" xfId="0" applyNumberFormat="1" applyFont="1" applyFill="1" applyBorder="1" applyAlignment="1">
      <alignment horizontal="left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3" borderId="3" xfId="0" applyFill="1" applyBorder="1"/>
    <xf numFmtId="0" fontId="0" fillId="7" borderId="3" xfId="0" applyFill="1" applyBorder="1"/>
    <xf numFmtId="0" fontId="1" fillId="7" borderId="3" xfId="0" applyFont="1" applyFill="1" applyBorder="1"/>
    <xf numFmtId="0" fontId="27" fillId="3" borderId="3" xfId="0" applyNumberFormat="1" applyFont="1" applyFill="1" applyBorder="1" applyAlignment="1" applyProtection="1">
      <alignment horizontal="left" vertical="center" wrapText="1"/>
    </xf>
    <xf numFmtId="3" fontId="27" fillId="3" borderId="4" xfId="0" applyNumberFormat="1" applyFont="1" applyFill="1" applyBorder="1" applyAlignment="1">
      <alignment horizontal="right"/>
    </xf>
    <xf numFmtId="3" fontId="27" fillId="3" borderId="3" xfId="0" applyNumberFormat="1" applyFont="1" applyFill="1" applyBorder="1" applyAlignment="1">
      <alignment horizontal="right"/>
    </xf>
    <xf numFmtId="0" fontId="1" fillId="3" borderId="3" xfId="0" applyFont="1" applyFill="1" applyBorder="1"/>
    <xf numFmtId="0" fontId="0" fillId="4" borderId="3" xfId="0" applyFill="1" applyBorder="1"/>
    <xf numFmtId="0" fontId="0" fillId="5" borderId="3" xfId="0" applyFill="1" applyBorder="1"/>
    <xf numFmtId="3" fontId="6" fillId="2" borderId="3" xfId="0" applyNumberFormat="1" applyFont="1" applyFill="1" applyBorder="1" applyAlignment="1">
      <alignment horizontal="center" wrapText="1"/>
    </xf>
    <xf numFmtId="3" fontId="6" fillId="2" borderId="3" xfId="0" applyNumberFormat="1" applyFont="1" applyFill="1" applyBorder="1" applyAlignment="1">
      <alignment horizontal="center"/>
    </xf>
    <xf numFmtId="0" fontId="0" fillId="2" borderId="3" xfId="0" applyFill="1" applyBorder="1"/>
    <xf numFmtId="3" fontId="27" fillId="3" borderId="3" xfId="0" applyNumberFormat="1" applyFont="1" applyFill="1" applyBorder="1" applyAlignment="1">
      <alignment horizontal="left" wrapText="1"/>
    </xf>
    <xf numFmtId="3" fontId="6" fillId="7" borderId="3" xfId="0" applyNumberFormat="1" applyFont="1" applyFill="1" applyBorder="1" applyAlignment="1">
      <alignment horizontal="left"/>
    </xf>
    <xf numFmtId="0" fontId="7" fillId="3" borderId="3" xfId="0" applyNumberFormat="1" applyFont="1" applyFill="1" applyBorder="1" applyAlignment="1" applyProtection="1">
      <alignment horizontal="left" vertical="center" wrapText="1"/>
    </xf>
    <xf numFmtId="0" fontId="7" fillId="3" borderId="3" xfId="0" applyNumberFormat="1" applyFont="1" applyFill="1" applyBorder="1" applyAlignment="1" applyProtection="1">
      <alignment vertical="center" wrapText="1"/>
    </xf>
    <xf numFmtId="0" fontId="9" fillId="7" borderId="3" xfId="0" applyFont="1" applyFill="1" applyBorder="1" applyAlignment="1">
      <alignment horizontal="left" vertical="center"/>
    </xf>
    <xf numFmtId="0" fontId="7" fillId="7" borderId="3" xfId="0" applyNumberFormat="1" applyFont="1" applyFill="1" applyBorder="1" applyAlignment="1" applyProtection="1">
      <alignment horizontal="left" vertical="center" wrapText="1"/>
    </xf>
    <xf numFmtId="0" fontId="7" fillId="7" borderId="3" xfId="0" applyNumberFormat="1" applyFont="1" applyFill="1" applyBorder="1" applyAlignment="1" applyProtection="1">
      <alignment vertical="center" wrapText="1"/>
    </xf>
    <xf numFmtId="0" fontId="21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right"/>
    </xf>
    <xf numFmtId="0" fontId="3" fillId="7" borderId="3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>
      <alignment horizontal="right"/>
    </xf>
    <xf numFmtId="0" fontId="0" fillId="4" borderId="3" xfId="0" applyNumberFormat="1" applyFill="1" applyBorder="1"/>
    <xf numFmtId="3" fontId="0" fillId="4" borderId="3" xfId="0" applyNumberFormat="1" applyFill="1" applyBorder="1"/>
    <xf numFmtId="0" fontId="0" fillId="5" borderId="3" xfId="0" applyNumberFormat="1" applyFill="1" applyBorder="1"/>
    <xf numFmtId="3" fontId="0" fillId="5" borderId="3" xfId="0" applyNumberFormat="1" applyFill="1" applyBorder="1"/>
    <xf numFmtId="0" fontId="0" fillId="0" borderId="3" xfId="0" applyNumberFormat="1" applyBorder="1"/>
    <xf numFmtId="0" fontId="3" fillId="5" borderId="3" xfId="0" applyNumberFormat="1" applyFont="1" applyFill="1" applyBorder="1" applyAlignment="1">
      <alignment horizontal="right"/>
    </xf>
    <xf numFmtId="0" fontId="0" fillId="2" borderId="3" xfId="0" applyFont="1" applyFill="1" applyBorder="1"/>
    <xf numFmtId="0" fontId="0" fillId="5" borderId="3" xfId="0" applyFont="1" applyFill="1" applyBorder="1"/>
    <xf numFmtId="0" fontId="0" fillId="4" borderId="3" xfId="0" applyFont="1" applyFill="1" applyBorder="1"/>
    <xf numFmtId="0" fontId="25" fillId="4" borderId="3" xfId="0" applyNumberFormat="1" applyFont="1" applyFill="1" applyBorder="1" applyAlignment="1" applyProtection="1">
      <alignment horizontal="center" vertical="center" wrapText="1"/>
    </xf>
    <xf numFmtId="0" fontId="25" fillId="5" borderId="3" xfId="0" applyNumberFormat="1" applyFont="1" applyFill="1" applyBorder="1" applyAlignment="1" applyProtection="1">
      <alignment horizontal="center" vertical="center" wrapText="1"/>
    </xf>
    <xf numFmtId="0" fontId="9" fillId="4" borderId="3" xfId="0" quotePrefix="1" applyFont="1" applyFill="1" applyBorder="1" applyAlignment="1">
      <alignment horizontal="left" vertical="center"/>
    </xf>
    <xf numFmtId="0" fontId="6" fillId="4" borderId="4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left" wrapText="1"/>
    </xf>
    <xf numFmtId="0" fontId="26" fillId="5" borderId="3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3" fontId="3" fillId="4" borderId="3" xfId="0" applyNumberFormat="1" applyFont="1" applyFill="1" applyBorder="1" applyAlignment="1" applyProtection="1">
      <alignment horizontal="left" vertical="center" wrapText="1"/>
    </xf>
    <xf numFmtId="3" fontId="6" fillId="7" borderId="3" xfId="0" applyNumberFormat="1" applyFont="1" applyFill="1" applyBorder="1" applyAlignment="1">
      <alignment horizontal="left" wrapText="1"/>
    </xf>
    <xf numFmtId="3" fontId="6" fillId="3" borderId="3" xfId="0" applyNumberFormat="1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3" borderId="3" xfId="0" applyNumberFormat="1" applyFont="1" applyFill="1" applyBorder="1"/>
    <xf numFmtId="3" fontId="1" fillId="3" borderId="3" xfId="0" applyNumberFormat="1" applyFont="1" applyFill="1" applyBorder="1"/>
    <xf numFmtId="0" fontId="0" fillId="5" borderId="1" xfId="0" applyFill="1" applyBorder="1"/>
    <xf numFmtId="0" fontId="0" fillId="0" borderId="1" xfId="0" applyBorder="1"/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 applyProtection="1">
      <alignment horizontal="right" vertical="center" wrapText="1"/>
    </xf>
    <xf numFmtId="0" fontId="6" fillId="3" borderId="3" xfId="0" applyNumberFormat="1" applyFont="1" applyFill="1" applyBorder="1" applyAlignment="1" applyProtection="1">
      <alignment horizontal="right" vertical="center" wrapText="1"/>
    </xf>
    <xf numFmtId="3" fontId="3" fillId="4" borderId="3" xfId="0" applyNumberFormat="1" applyFont="1" applyFill="1" applyBorder="1" applyAlignment="1" applyProtection="1">
      <alignment horizontal="right" vertical="center" wrapText="1"/>
    </xf>
    <xf numFmtId="3" fontId="25" fillId="4" borderId="3" xfId="0" applyNumberFormat="1" applyFont="1" applyFill="1" applyBorder="1" applyAlignment="1" applyProtection="1">
      <alignment horizontal="right" vertical="center" wrapText="1"/>
    </xf>
    <xf numFmtId="3" fontId="26" fillId="5" borderId="3" xfId="0" applyNumberFormat="1" applyFont="1" applyFill="1" applyBorder="1" applyAlignment="1" applyProtection="1">
      <alignment horizontal="right" vertical="center" wrapText="1"/>
    </xf>
    <xf numFmtId="0" fontId="6" fillId="7" borderId="3" xfId="0" applyNumberFormat="1" applyFont="1" applyFill="1" applyBorder="1" applyAlignment="1" applyProtection="1">
      <alignment horizontal="left" vertical="center" wrapText="1"/>
    </xf>
    <xf numFmtId="0" fontId="22" fillId="3" borderId="3" xfId="0" applyNumberFormat="1" applyFont="1" applyFill="1" applyBorder="1" applyAlignment="1" applyProtection="1">
      <alignment horizontal="left" vertical="center" wrapText="1"/>
    </xf>
    <xf numFmtId="0" fontId="0" fillId="0" borderId="2" xfId="0" applyBorder="1"/>
    <xf numFmtId="0" fontId="3" fillId="4" borderId="3" xfId="0" applyNumberFormat="1" applyFont="1" applyFill="1" applyBorder="1" applyAlignment="1" applyProtection="1">
      <alignment horizontal="left" vertical="center" wrapText="1"/>
    </xf>
    <xf numFmtId="0" fontId="7" fillId="4" borderId="3" xfId="0" applyNumberFormat="1" applyFont="1" applyFill="1" applyBorder="1" applyAlignment="1" applyProtection="1">
      <alignment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3" fontId="3" fillId="8" borderId="3" xfId="0" applyNumberFormat="1" applyFont="1" applyFill="1" applyBorder="1" applyAlignment="1">
      <alignment horizontal="right"/>
    </xf>
    <xf numFmtId="0" fontId="3" fillId="8" borderId="3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6" fillId="9" borderId="2" xfId="0" applyNumberFormat="1" applyFont="1" applyFill="1" applyBorder="1" applyAlignment="1" applyProtection="1">
      <alignment horizontal="center" vertical="center" wrapText="1"/>
    </xf>
    <xf numFmtId="0" fontId="3" fillId="9" borderId="4" xfId="0" applyNumberFormat="1" applyFont="1" applyFill="1" applyBorder="1" applyAlignment="1" applyProtection="1">
      <alignment vertical="center" wrapText="1"/>
    </xf>
    <xf numFmtId="0" fontId="6" fillId="9" borderId="4" xfId="0" applyNumberFormat="1" applyFont="1" applyFill="1" applyBorder="1" applyAlignment="1" applyProtection="1">
      <alignment horizontal="center" vertical="center" wrapText="1"/>
    </xf>
    <xf numFmtId="0" fontId="3" fillId="9" borderId="3" xfId="0" applyNumberFormat="1" applyFont="1" applyFill="1" applyBorder="1" applyAlignment="1" applyProtection="1">
      <alignment horizontal="center" vertical="center" wrapText="1"/>
    </xf>
    <xf numFmtId="0" fontId="3" fillId="9" borderId="1" xfId="0" applyNumberFormat="1" applyFont="1" applyFill="1" applyBorder="1" applyAlignment="1" applyProtection="1">
      <alignment horizontal="center" vertical="center" wrapText="1"/>
    </xf>
    <xf numFmtId="3" fontId="3" fillId="9" borderId="3" xfId="0" applyNumberFormat="1" applyFont="1" applyFill="1" applyBorder="1" applyAlignment="1" applyProtection="1">
      <alignment horizontal="righ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3" fillId="8" borderId="3" xfId="0" applyNumberFormat="1" applyFont="1" applyFill="1" applyBorder="1" applyAlignment="1" applyProtection="1">
      <alignment horizontal="left" vertical="center" wrapText="1"/>
    </xf>
    <xf numFmtId="0" fontId="3" fillId="5" borderId="3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3" fillId="8" borderId="3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5" borderId="10" xfId="0" applyNumberFormat="1" applyFont="1" applyFill="1" applyBorder="1" applyAlignment="1" applyProtection="1">
      <alignment horizontal="left" vertical="center" wrapText="1" indent="1"/>
    </xf>
    <xf numFmtId="0" fontId="3" fillId="5" borderId="5" xfId="0" applyNumberFormat="1" applyFont="1" applyFill="1" applyBorder="1" applyAlignment="1" applyProtection="1">
      <alignment horizontal="left" vertical="center" wrapText="1" indent="1"/>
    </xf>
    <xf numFmtId="0" fontId="3" fillId="5" borderId="15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 indent="1"/>
    </xf>
    <xf numFmtId="0" fontId="3" fillId="2" borderId="9" xfId="0" applyNumberFormat="1" applyFont="1" applyFill="1" applyBorder="1" applyAlignment="1" applyProtection="1">
      <alignment horizontal="left" vertical="center" wrapText="1" indent="1"/>
    </xf>
    <xf numFmtId="0" fontId="3" fillId="2" borderId="10" xfId="0" applyNumberFormat="1" applyFont="1" applyFill="1" applyBorder="1" applyAlignment="1" applyProtection="1">
      <alignment horizontal="left" vertical="center" wrapText="1" indent="1"/>
    </xf>
    <xf numFmtId="0" fontId="3" fillId="5" borderId="8" xfId="0" applyNumberFormat="1" applyFont="1" applyFill="1" applyBorder="1" applyAlignment="1" applyProtection="1">
      <alignment horizontal="left" vertical="center" wrapText="1" indent="1"/>
    </xf>
    <xf numFmtId="0" fontId="3" fillId="5" borderId="9" xfId="0" applyNumberFormat="1" applyFont="1" applyFill="1" applyBorder="1" applyAlignment="1" applyProtection="1">
      <alignment horizontal="left" vertical="center" wrapText="1" indent="1"/>
    </xf>
    <xf numFmtId="3" fontId="3" fillId="10" borderId="3" xfId="0" applyNumberFormat="1" applyFont="1" applyFill="1" applyBorder="1" applyAlignment="1">
      <alignment horizontal="right"/>
    </xf>
    <xf numFmtId="0" fontId="15" fillId="10" borderId="3" xfId="0" applyNumberFormat="1" applyFont="1" applyFill="1" applyBorder="1" applyAlignment="1" applyProtection="1">
      <alignment horizontal="left" vertical="center" wrapText="1"/>
    </xf>
    <xf numFmtId="0" fontId="24" fillId="10" borderId="11" xfId="0" applyNumberFormat="1" applyFont="1" applyFill="1" applyBorder="1" applyAlignment="1" applyProtection="1">
      <alignment horizontal="left" vertical="center" indent="1"/>
    </xf>
    <xf numFmtId="0" fontId="24" fillId="10" borderId="11" xfId="0" applyNumberFormat="1" applyFont="1" applyFill="1" applyBorder="1" applyAlignment="1" applyProtection="1">
      <alignment horizontal="left" vertical="center" wrapText="1" indent="1"/>
    </xf>
    <xf numFmtId="0" fontId="24" fillId="10" borderId="3" xfId="0" applyNumberFormat="1" applyFont="1" applyFill="1" applyBorder="1" applyAlignment="1" applyProtection="1">
      <alignment horizontal="left" vertical="center" wrapText="1"/>
    </xf>
    <xf numFmtId="3" fontId="24" fillId="10" borderId="3" xfId="0" applyNumberFormat="1" applyFont="1" applyFill="1" applyBorder="1" applyAlignment="1">
      <alignment horizontal="right"/>
    </xf>
    <xf numFmtId="0" fontId="24" fillId="5" borderId="3" xfId="0" applyFont="1" applyFill="1" applyBorder="1" applyAlignment="1">
      <alignment horizontal="left" wrapText="1"/>
    </xf>
    <xf numFmtId="0" fontId="24" fillId="0" borderId="3" xfId="0" applyFont="1" applyBorder="1" applyAlignment="1">
      <alignment horizontal="left" wrapText="1"/>
    </xf>
    <xf numFmtId="0" fontId="6" fillId="4" borderId="3" xfId="0" applyNumberFormat="1" applyFont="1" applyFill="1" applyBorder="1" applyAlignment="1" applyProtection="1">
      <alignment horizontal="left" vertical="center" wrapText="1"/>
    </xf>
    <xf numFmtId="0" fontId="24" fillId="4" borderId="3" xfId="0" applyFont="1" applyFill="1" applyBorder="1" applyAlignment="1">
      <alignment wrapText="1"/>
    </xf>
    <xf numFmtId="0" fontId="24" fillId="5" borderId="3" xfId="0" applyFont="1" applyFill="1" applyBorder="1" applyAlignment="1">
      <alignment wrapText="1"/>
    </xf>
    <xf numFmtId="0" fontId="24" fillId="0" borderId="3" xfId="0" applyFont="1" applyBorder="1" applyAlignment="1">
      <alignment wrapText="1"/>
    </xf>
    <xf numFmtId="0" fontId="27" fillId="3" borderId="3" xfId="0" applyFont="1" applyFill="1" applyBorder="1" applyAlignment="1">
      <alignment wrapText="1"/>
    </xf>
    <xf numFmtId="0" fontId="24" fillId="0" borderId="3" xfId="0" applyFont="1" applyBorder="1"/>
    <xf numFmtId="0" fontId="3" fillId="2" borderId="8" xfId="0" applyNumberFormat="1" applyFont="1" applyFill="1" applyBorder="1" applyAlignment="1" applyProtection="1">
      <alignment vertical="center" wrapText="1"/>
    </xf>
    <xf numFmtId="0" fontId="3" fillId="2" borderId="12" xfId="0" applyNumberFormat="1" applyFont="1" applyFill="1" applyBorder="1" applyAlignment="1" applyProtection="1">
      <alignment horizontal="left" vertical="center" wrapText="1" indent="1"/>
    </xf>
    <xf numFmtId="0" fontId="3" fillId="2" borderId="13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7" fillId="2" borderId="8" xfId="0" applyNumberFormat="1" applyFont="1" applyFill="1" applyBorder="1" applyAlignment="1" applyProtection="1">
      <alignment horizontal="left" vertical="center" wrapText="1" indent="1"/>
    </xf>
    <xf numFmtId="0" fontId="7" fillId="2" borderId="9" xfId="0" applyNumberFormat="1" applyFont="1" applyFill="1" applyBorder="1" applyAlignment="1" applyProtection="1">
      <alignment horizontal="left" vertical="center" wrapText="1" indent="1"/>
    </xf>
    <xf numFmtId="0" fontId="7" fillId="2" borderId="10" xfId="0" applyNumberFormat="1" applyFont="1" applyFill="1" applyBorder="1" applyAlignment="1" applyProtection="1">
      <alignment horizontal="left" vertical="center" wrapText="1" indent="1"/>
    </xf>
    <xf numFmtId="3" fontId="7" fillId="2" borderId="3" xfId="0" applyNumberFormat="1" applyFont="1" applyFill="1" applyBorder="1" applyAlignment="1">
      <alignment horizontal="right"/>
    </xf>
    <xf numFmtId="0" fontId="7" fillId="5" borderId="8" xfId="0" applyNumberFormat="1" applyFont="1" applyFill="1" applyBorder="1" applyAlignment="1" applyProtection="1">
      <alignment horizontal="left" vertical="center" wrapText="1" indent="1"/>
    </xf>
    <xf numFmtId="0" fontId="7" fillId="5" borderId="9" xfId="0" applyNumberFormat="1" applyFont="1" applyFill="1" applyBorder="1" applyAlignment="1" applyProtection="1">
      <alignment horizontal="left" vertical="center" wrapText="1" indent="1"/>
    </xf>
    <xf numFmtId="0" fontId="7" fillId="5" borderId="10" xfId="0" applyNumberFormat="1" applyFont="1" applyFill="1" applyBorder="1" applyAlignment="1" applyProtection="1">
      <alignment horizontal="left" vertical="center" wrapText="1" indent="1"/>
    </xf>
    <xf numFmtId="0" fontId="7" fillId="5" borderId="4" xfId="0" applyNumberFormat="1" applyFont="1" applyFill="1" applyBorder="1" applyAlignment="1" applyProtection="1">
      <alignment horizontal="left" vertical="center" wrapText="1"/>
    </xf>
    <xf numFmtId="3" fontId="7" fillId="5" borderId="3" xfId="0" applyNumberFormat="1" applyFont="1" applyFill="1" applyBorder="1" applyAlignment="1">
      <alignment horizontal="right"/>
    </xf>
    <xf numFmtId="0" fontId="3" fillId="5" borderId="14" xfId="0" applyNumberFormat="1" applyFont="1" applyFill="1" applyBorder="1" applyAlignment="1" applyProtection="1">
      <alignment horizontal="left" vertical="center" wrapText="1" indent="1"/>
    </xf>
    <xf numFmtId="0" fontId="3" fillId="2" borderId="14" xfId="0" applyNumberFormat="1" applyFont="1" applyFill="1" applyBorder="1" applyAlignment="1" applyProtection="1">
      <alignment horizontal="left" vertical="center" wrapText="1" indent="1"/>
    </xf>
    <xf numFmtId="0" fontId="3" fillId="2" borderId="5" xfId="0" applyNumberFormat="1" applyFont="1" applyFill="1" applyBorder="1" applyAlignment="1" applyProtection="1">
      <alignment horizontal="left" vertical="center" wrapText="1" indent="1"/>
    </xf>
    <xf numFmtId="0" fontId="3" fillId="2" borderId="15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3" fillId="10" borderId="3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vertical="center" wrapText="1"/>
    </xf>
    <xf numFmtId="0" fontId="3" fillId="5" borderId="4" xfId="0" applyNumberFormat="1" applyFont="1" applyFill="1" applyBorder="1" applyAlignment="1" applyProtection="1">
      <alignment vertical="center" wrapText="1"/>
    </xf>
    <xf numFmtId="0" fontId="3" fillId="5" borderId="3" xfId="0" applyNumberFormat="1" applyFont="1" applyFill="1" applyBorder="1" applyAlignment="1" applyProtection="1">
      <alignment vertical="center" wrapText="1"/>
    </xf>
    <xf numFmtId="3" fontId="3" fillId="5" borderId="3" xfId="0" applyNumberFormat="1" applyFont="1" applyFill="1" applyBorder="1" applyAlignment="1"/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3" fillId="8" borderId="8" xfId="0" applyNumberFormat="1" applyFont="1" applyFill="1" applyBorder="1" applyAlignment="1" applyProtection="1">
      <alignment horizontal="left" vertical="center" wrapText="1"/>
    </xf>
    <xf numFmtId="0" fontId="3" fillId="8" borderId="9" xfId="0" applyNumberFormat="1" applyFont="1" applyFill="1" applyBorder="1" applyAlignment="1" applyProtection="1">
      <alignment horizontal="left" vertical="center" wrapText="1" indent="1"/>
    </xf>
    <xf numFmtId="0" fontId="3" fillId="8" borderId="10" xfId="0" applyNumberFormat="1" applyFont="1" applyFill="1" applyBorder="1" applyAlignment="1" applyProtection="1">
      <alignment horizontal="left" vertical="center" wrapText="1" indent="1"/>
    </xf>
    <xf numFmtId="0" fontId="3" fillId="2" borderId="14" xfId="0" applyNumberFormat="1" applyFont="1" applyFill="1" applyBorder="1" applyAlignment="1" applyProtection="1">
      <alignment horizontal="left" vertical="center" wrapText="1"/>
    </xf>
    <xf numFmtId="0" fontId="7" fillId="8" borderId="3" xfId="0" applyNumberFormat="1" applyFont="1" applyFill="1" applyBorder="1" applyAlignment="1" applyProtection="1">
      <alignment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23" fillId="10" borderId="3" xfId="0" applyNumberFormat="1" applyFont="1" applyFill="1" applyBorder="1" applyAlignment="1" applyProtection="1">
      <alignment horizontal="left" vertical="center" wrapText="1"/>
    </xf>
    <xf numFmtId="0" fontId="7" fillId="10" borderId="3" xfId="0" applyNumberFormat="1" applyFont="1" applyFill="1" applyBorder="1" applyAlignment="1" applyProtection="1">
      <alignment vertical="center" wrapText="1"/>
    </xf>
    <xf numFmtId="0" fontId="22" fillId="8" borderId="1" xfId="0" applyNumberFormat="1" applyFont="1" applyFill="1" applyBorder="1" applyAlignment="1" applyProtection="1">
      <alignment horizontal="left" vertical="center" wrapText="1" indent="1"/>
    </xf>
    <xf numFmtId="0" fontId="20" fillId="8" borderId="4" xfId="0" applyNumberFormat="1" applyFont="1" applyFill="1" applyBorder="1" applyAlignment="1" applyProtection="1">
      <alignment vertical="center" wrapText="1"/>
    </xf>
    <xf numFmtId="3" fontId="23" fillId="8" borderId="3" xfId="0" applyNumberFormat="1" applyFont="1" applyFill="1" applyBorder="1" applyAlignment="1">
      <alignment horizontal="right"/>
    </xf>
    <xf numFmtId="0" fontId="21" fillId="10" borderId="3" xfId="0" applyNumberFormat="1" applyFont="1" applyFill="1" applyBorder="1" applyAlignment="1" applyProtection="1">
      <alignment vertical="center" wrapText="1"/>
    </xf>
    <xf numFmtId="0" fontId="7" fillId="5" borderId="1" xfId="0" applyNumberFormat="1" applyFont="1" applyFill="1" applyBorder="1" applyAlignment="1" applyProtection="1">
      <alignment horizontal="left" vertical="center" wrapText="1" indent="1"/>
    </xf>
    <xf numFmtId="0" fontId="7" fillId="5" borderId="2" xfId="0" applyNumberFormat="1" applyFont="1" applyFill="1" applyBorder="1" applyAlignment="1" applyProtection="1">
      <alignment horizontal="left" vertical="center" wrapText="1" indent="1"/>
    </xf>
    <xf numFmtId="0" fontId="7" fillId="5" borderId="4" xfId="0" applyNumberFormat="1" applyFont="1" applyFill="1" applyBorder="1" applyAlignment="1" applyProtection="1">
      <alignment horizontal="left" vertical="center" wrapText="1" indent="1"/>
    </xf>
    <xf numFmtId="0" fontId="23" fillId="5" borderId="1" xfId="0" applyNumberFormat="1" applyFont="1" applyFill="1" applyBorder="1" applyAlignment="1" applyProtection="1">
      <alignment horizontal="left" vertical="center" wrapText="1" indent="1"/>
    </xf>
    <xf numFmtId="0" fontId="23" fillId="5" borderId="2" xfId="0" applyNumberFormat="1" applyFont="1" applyFill="1" applyBorder="1" applyAlignment="1" applyProtection="1">
      <alignment horizontal="left" vertical="center" wrapText="1" indent="1"/>
    </xf>
    <xf numFmtId="0" fontId="23" fillId="5" borderId="4" xfId="0" applyNumberFormat="1" applyFont="1" applyFill="1" applyBorder="1" applyAlignment="1" applyProtection="1">
      <alignment horizontal="left" vertical="center" wrapText="1" indent="1"/>
    </xf>
    <xf numFmtId="0" fontId="23" fillId="2" borderId="1" xfId="0" applyNumberFormat="1" applyFont="1" applyFill="1" applyBorder="1" applyAlignment="1" applyProtection="1">
      <alignment horizontal="left" vertical="center" wrapText="1" indent="1"/>
    </xf>
    <xf numFmtId="0" fontId="23" fillId="2" borderId="2" xfId="0" applyNumberFormat="1" applyFont="1" applyFill="1" applyBorder="1" applyAlignment="1" applyProtection="1">
      <alignment horizontal="left" vertical="center" wrapText="1" indent="1"/>
    </xf>
    <xf numFmtId="0" fontId="23" fillId="2" borderId="4" xfId="0" applyNumberFormat="1" applyFont="1" applyFill="1" applyBorder="1" applyAlignment="1" applyProtection="1">
      <alignment horizontal="left" vertical="center" wrapText="1" indent="1"/>
    </xf>
    <xf numFmtId="0" fontId="7" fillId="4" borderId="4" xfId="0" applyNumberFormat="1" applyFont="1" applyFill="1" applyBorder="1" applyAlignment="1" applyProtection="1">
      <alignment vertical="center" wrapText="1"/>
    </xf>
    <xf numFmtId="0" fontId="3" fillId="8" borderId="8" xfId="0" applyNumberFormat="1" applyFont="1" applyFill="1" applyBorder="1" applyAlignment="1" applyProtection="1">
      <alignment horizontal="left" vertical="center" wrapText="1" indent="1"/>
    </xf>
    <xf numFmtId="0" fontId="7" fillId="8" borderId="4" xfId="0" applyNumberFormat="1" applyFont="1" applyFill="1" applyBorder="1" applyAlignment="1" applyProtection="1">
      <alignment vertical="center" wrapText="1"/>
    </xf>
    <xf numFmtId="0" fontId="0" fillId="2" borderId="3" xfId="0" applyNumberFormat="1" applyFill="1" applyBorder="1"/>
    <xf numFmtId="0" fontId="23" fillId="2" borderId="1" xfId="0" applyNumberFormat="1" applyFont="1" applyFill="1" applyBorder="1" applyAlignment="1" applyProtection="1">
      <alignment horizontal="left" vertical="center" wrapText="1" indent="1"/>
    </xf>
    <xf numFmtId="0" fontId="23" fillId="2" borderId="2" xfId="0" applyNumberFormat="1" applyFont="1" applyFill="1" applyBorder="1" applyAlignment="1" applyProtection="1">
      <alignment horizontal="left" vertical="center" wrapText="1" indent="1"/>
    </xf>
    <xf numFmtId="0" fontId="23" fillId="2" borderId="4" xfId="0" applyNumberFormat="1" applyFont="1" applyFill="1" applyBorder="1" applyAlignment="1" applyProtection="1">
      <alignment horizontal="left" vertical="center" wrapText="1" indent="1"/>
    </xf>
    <xf numFmtId="0" fontId="3" fillId="10" borderId="1" xfId="0" applyNumberFormat="1" applyFont="1" applyFill="1" applyBorder="1" applyAlignment="1" applyProtection="1">
      <alignment horizontal="left" vertical="center" wrapText="1" indent="1"/>
    </xf>
    <xf numFmtId="0" fontId="3" fillId="10" borderId="2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24" fillId="2" borderId="3" xfId="0" applyFont="1" applyFill="1" applyBorder="1" applyAlignment="1">
      <alignment wrapText="1"/>
    </xf>
    <xf numFmtId="0" fontId="7" fillId="2" borderId="4" xfId="0" applyNumberFormat="1" applyFont="1" applyFill="1" applyBorder="1" applyAlignment="1" applyProtection="1">
      <alignment vertical="center" wrapText="1"/>
    </xf>
    <xf numFmtId="0" fontId="7" fillId="5" borderId="4" xfId="0" applyNumberFormat="1" applyFont="1" applyFill="1" applyBorder="1" applyAlignment="1" applyProtection="1">
      <alignment vertical="center" wrapText="1"/>
    </xf>
    <xf numFmtId="0" fontId="20" fillId="10" borderId="3" xfId="0" applyNumberFormat="1" applyFont="1" applyFill="1" applyBorder="1" applyAlignment="1" applyProtection="1">
      <alignment vertical="center" wrapText="1"/>
    </xf>
    <xf numFmtId="0" fontId="23" fillId="4" borderId="1" xfId="0" applyNumberFormat="1" applyFont="1" applyFill="1" applyBorder="1" applyAlignment="1" applyProtection="1">
      <alignment horizontal="left" vertical="center" wrapText="1" indent="1"/>
    </xf>
    <xf numFmtId="0" fontId="23" fillId="4" borderId="2" xfId="0" applyNumberFormat="1" applyFont="1" applyFill="1" applyBorder="1" applyAlignment="1" applyProtection="1">
      <alignment horizontal="left" vertical="center" wrapText="1" indent="1"/>
    </xf>
    <xf numFmtId="0" fontId="23" fillId="4" borderId="4" xfId="0" applyNumberFormat="1" applyFont="1" applyFill="1" applyBorder="1" applyAlignment="1" applyProtection="1">
      <alignment horizontal="left" vertical="center" wrapText="1" indent="1"/>
    </xf>
    <xf numFmtId="0" fontId="20" fillId="4" borderId="3" xfId="0" applyNumberFormat="1" applyFont="1" applyFill="1" applyBorder="1" applyAlignment="1" applyProtection="1">
      <alignment vertical="center" wrapText="1"/>
    </xf>
    <xf numFmtId="0" fontId="23" fillId="8" borderId="1" xfId="0" applyNumberFormat="1" applyFont="1" applyFill="1" applyBorder="1" applyAlignment="1" applyProtection="1">
      <alignment horizontal="left" vertical="center" wrapText="1" indent="1"/>
    </xf>
    <xf numFmtId="0" fontId="23" fillId="8" borderId="2" xfId="0" applyNumberFormat="1" applyFont="1" applyFill="1" applyBorder="1" applyAlignment="1" applyProtection="1">
      <alignment horizontal="left" vertical="center" wrapText="1" indent="1"/>
    </xf>
    <xf numFmtId="0" fontId="23" fillId="8" borderId="4" xfId="0" applyNumberFormat="1" applyFont="1" applyFill="1" applyBorder="1" applyAlignment="1" applyProtection="1">
      <alignment horizontal="left" vertical="center" wrapText="1" indent="1"/>
    </xf>
    <xf numFmtId="0" fontId="20" fillId="8" borderId="3" xfId="0" applyNumberFormat="1" applyFont="1" applyFill="1" applyBorder="1" applyAlignment="1" applyProtection="1">
      <alignment vertical="center" wrapText="1"/>
    </xf>
    <xf numFmtId="0" fontId="0" fillId="8" borderId="3" xfId="0" applyFill="1" applyBorder="1"/>
    <xf numFmtId="0" fontId="0" fillId="8" borderId="3" xfId="0" applyNumberFormat="1" applyFill="1" applyBorder="1"/>
    <xf numFmtId="3" fontId="0" fillId="8" borderId="3" xfId="0" applyNumberFormat="1" applyFill="1" applyBorder="1"/>
    <xf numFmtId="0" fontId="0" fillId="8" borderId="3" xfId="0" applyFont="1" applyFill="1" applyBorder="1"/>
    <xf numFmtId="0" fontId="24" fillId="8" borderId="3" xfId="0" applyFont="1" applyFill="1" applyBorder="1" applyAlignment="1">
      <alignment wrapText="1"/>
    </xf>
    <xf numFmtId="0" fontId="20" fillId="2" borderId="4" xfId="0" applyNumberFormat="1" applyFont="1" applyFill="1" applyBorder="1" applyAlignment="1" applyProtection="1">
      <alignment vertical="center" wrapText="1"/>
    </xf>
    <xf numFmtId="0" fontId="23" fillId="2" borderId="8" xfId="0" applyNumberFormat="1" applyFont="1" applyFill="1" applyBorder="1" applyAlignment="1" applyProtection="1">
      <alignment horizontal="left" vertical="center" wrapText="1" indent="1"/>
    </xf>
    <xf numFmtId="0" fontId="23" fillId="2" borderId="9" xfId="0" applyNumberFormat="1" applyFont="1" applyFill="1" applyBorder="1" applyAlignment="1" applyProtection="1">
      <alignment horizontal="left" vertical="center" wrapText="1" indent="1"/>
    </xf>
    <xf numFmtId="0" fontId="23" fillId="2" borderId="10" xfId="0" applyNumberFormat="1" applyFont="1" applyFill="1" applyBorder="1" applyAlignment="1" applyProtection="1">
      <alignment horizontal="left" vertical="center" wrapText="1" indent="1"/>
    </xf>
    <xf numFmtId="0" fontId="23" fillId="5" borderId="8" xfId="0" applyNumberFormat="1" applyFont="1" applyFill="1" applyBorder="1" applyAlignment="1" applyProtection="1">
      <alignment horizontal="left" vertical="center" wrapText="1" indent="1"/>
    </xf>
    <xf numFmtId="0" fontId="23" fillId="5" borderId="9" xfId="0" applyNumberFormat="1" applyFont="1" applyFill="1" applyBorder="1" applyAlignment="1" applyProtection="1">
      <alignment horizontal="left" vertical="center" wrapText="1" indent="1"/>
    </xf>
    <xf numFmtId="0" fontId="23" fillId="5" borderId="10" xfId="0" applyNumberFormat="1" applyFont="1" applyFill="1" applyBorder="1" applyAlignment="1" applyProtection="1">
      <alignment horizontal="left" vertical="center" wrapText="1" indent="1"/>
    </xf>
    <xf numFmtId="0" fontId="23" fillId="4" borderId="8" xfId="0" applyNumberFormat="1" applyFont="1" applyFill="1" applyBorder="1" applyAlignment="1" applyProtection="1">
      <alignment horizontal="left" vertical="center" wrapText="1" indent="1"/>
    </xf>
    <xf numFmtId="0" fontId="23" fillId="4" borderId="9" xfId="0" applyNumberFormat="1" applyFont="1" applyFill="1" applyBorder="1" applyAlignment="1" applyProtection="1">
      <alignment horizontal="left" vertical="center" wrapText="1" indent="1"/>
    </xf>
    <xf numFmtId="0" fontId="23" fillId="4" borderId="10" xfId="0" applyNumberFormat="1" applyFont="1" applyFill="1" applyBorder="1" applyAlignment="1" applyProtection="1">
      <alignment horizontal="left" vertical="center" wrapText="1" indent="1"/>
    </xf>
    <xf numFmtId="0" fontId="20" fillId="4" borderId="4" xfId="0" applyNumberFormat="1" applyFont="1" applyFill="1" applyBorder="1" applyAlignment="1" applyProtection="1">
      <alignment vertical="center" wrapText="1"/>
    </xf>
    <xf numFmtId="0" fontId="23" fillId="2" borderId="14" xfId="0" applyNumberFormat="1" applyFont="1" applyFill="1" applyBorder="1" applyAlignment="1" applyProtection="1">
      <alignment horizontal="left" vertical="center" wrapText="1" indent="1"/>
    </xf>
    <xf numFmtId="0" fontId="23" fillId="2" borderId="5" xfId="0" applyNumberFormat="1" applyFont="1" applyFill="1" applyBorder="1" applyAlignment="1" applyProtection="1">
      <alignment horizontal="left" vertical="center" wrapText="1" indent="1"/>
    </xf>
    <xf numFmtId="0" fontId="23" fillId="2" borderId="15" xfId="0" applyNumberFormat="1" applyFont="1" applyFill="1" applyBorder="1" applyAlignment="1" applyProtection="1">
      <alignment horizontal="left" vertical="center" wrapText="1" indent="1"/>
    </xf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20" fillId="5" borderId="4" xfId="0" applyNumberFormat="1" applyFont="1" applyFill="1" applyBorder="1" applyAlignment="1" applyProtection="1">
      <alignment vertical="center" wrapText="1"/>
    </xf>
    <xf numFmtId="0" fontId="23" fillId="5" borderId="14" xfId="0" applyNumberFormat="1" applyFont="1" applyFill="1" applyBorder="1" applyAlignment="1" applyProtection="1">
      <alignment horizontal="left" vertical="center" wrapText="1" indent="1"/>
    </xf>
    <xf numFmtId="0" fontId="23" fillId="5" borderId="5" xfId="0" applyNumberFormat="1" applyFont="1" applyFill="1" applyBorder="1" applyAlignment="1" applyProtection="1">
      <alignment horizontal="left" vertical="center" wrapText="1" indent="1"/>
    </xf>
    <xf numFmtId="0" fontId="23" fillId="5" borderId="15" xfId="0" applyNumberFormat="1" applyFont="1" applyFill="1" applyBorder="1" applyAlignment="1" applyProtection="1">
      <alignment horizontal="left" vertical="center" wrapText="1" indent="1"/>
    </xf>
    <xf numFmtId="0" fontId="23" fillId="4" borderId="14" xfId="0" applyNumberFormat="1" applyFont="1" applyFill="1" applyBorder="1" applyAlignment="1" applyProtection="1">
      <alignment horizontal="left" vertical="center" wrapText="1" indent="1"/>
    </xf>
    <xf numFmtId="0" fontId="23" fillId="4" borderId="5" xfId="0" applyNumberFormat="1" applyFont="1" applyFill="1" applyBorder="1" applyAlignment="1" applyProtection="1">
      <alignment horizontal="left" vertical="center" wrapText="1" indent="1"/>
    </xf>
    <xf numFmtId="0" fontId="23" fillId="4" borderId="15" xfId="0" applyNumberFormat="1" applyFont="1" applyFill="1" applyBorder="1" applyAlignment="1" applyProtection="1">
      <alignment horizontal="left" vertical="center" wrapText="1" indent="1"/>
    </xf>
    <xf numFmtId="3" fontId="3" fillId="7" borderId="3" xfId="0" applyNumberFormat="1" applyFont="1" applyFill="1" applyBorder="1" applyAlignment="1">
      <alignment horizontal="right"/>
    </xf>
    <xf numFmtId="3" fontId="23" fillId="10" borderId="3" xfId="0" applyNumberFormat="1" applyFont="1" applyFill="1" applyBorder="1" applyAlignment="1">
      <alignment horizontal="right"/>
    </xf>
    <xf numFmtId="3" fontId="23" fillId="4" borderId="3" xfId="0" applyNumberFormat="1" applyFont="1" applyFill="1" applyBorder="1" applyAlignment="1">
      <alignment horizontal="right"/>
    </xf>
    <xf numFmtId="0" fontId="20" fillId="2" borderId="10" xfId="0" applyNumberFormat="1" applyFont="1" applyFill="1" applyBorder="1" applyAlignment="1" applyProtection="1">
      <alignment vertical="center" wrapText="1"/>
    </xf>
    <xf numFmtId="0" fontId="22" fillId="10" borderId="4" xfId="0" applyNumberFormat="1" applyFont="1" applyFill="1" applyBorder="1" applyAlignment="1" applyProtection="1">
      <alignment horizontal="left" vertical="center" wrapText="1" indent="1"/>
    </xf>
    <xf numFmtId="0" fontId="7" fillId="10" borderId="4" xfId="0" applyNumberFormat="1" applyFont="1" applyFill="1" applyBorder="1" applyAlignment="1" applyProtection="1">
      <alignment vertical="center" wrapText="1"/>
    </xf>
    <xf numFmtId="0" fontId="3" fillId="8" borderId="1" xfId="0" applyNumberFormat="1" applyFont="1" applyFill="1" applyBorder="1" applyAlignment="1" applyProtection="1">
      <alignment horizontal="left" vertical="center"/>
    </xf>
    <xf numFmtId="0" fontId="23" fillId="2" borderId="14" xfId="0" applyNumberFormat="1" applyFont="1" applyFill="1" applyBorder="1" applyAlignment="1" applyProtection="1">
      <alignment horizontal="left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8" borderId="3" xfId="0" applyNumberFormat="1" applyFont="1" applyFill="1" applyBorder="1" applyAlignment="1" applyProtection="1">
      <alignment horizontal="center" vertical="center" wrapText="1"/>
    </xf>
    <xf numFmtId="0" fontId="3" fillId="7" borderId="3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10" borderId="3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0" fillId="4" borderId="0" xfId="0" applyFill="1"/>
    <xf numFmtId="3" fontId="0" fillId="0" borderId="0" xfId="0" applyNumberFormat="1"/>
    <xf numFmtId="0" fontId="20" fillId="2" borderId="15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3" fontId="6" fillId="3" borderId="1" xfId="0" applyNumberFormat="1" applyFont="1" applyFill="1" applyBorder="1" applyAlignment="1" applyProtection="1">
      <alignment horizontal="righ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11" fillId="0" borderId="0" xfId="0" applyFont="1" applyBorder="1" applyAlignment="1">
      <alignment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quotePrefix="1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10" borderId="3" xfId="0" applyNumberFormat="1" applyFont="1" applyFill="1" applyBorder="1" applyAlignment="1" applyProtection="1">
      <alignment horizontal="left" vertical="center" wrapText="1"/>
    </xf>
    <xf numFmtId="0" fontId="3" fillId="8" borderId="3" xfId="0" applyNumberFormat="1" applyFont="1" applyFill="1" applyBorder="1" applyAlignment="1" applyProtection="1">
      <alignment horizontal="left" vertical="center" wrapText="1"/>
    </xf>
    <xf numFmtId="0" fontId="3" fillId="4" borderId="6" xfId="0" applyNumberFormat="1" applyFont="1" applyFill="1" applyBorder="1" applyAlignment="1" applyProtection="1">
      <alignment horizontal="left" vertical="center" wrapText="1" indent="1"/>
    </xf>
    <xf numFmtId="0" fontId="3" fillId="8" borderId="6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15" fillId="10" borderId="3" xfId="0" applyNumberFormat="1" applyFont="1" applyFill="1" applyBorder="1" applyAlignment="1" applyProtection="1">
      <alignment horizontal="left" vertical="center" wrapText="1"/>
    </xf>
    <xf numFmtId="0" fontId="6" fillId="7" borderId="7" xfId="0" applyNumberFormat="1" applyFont="1" applyFill="1" applyBorder="1" applyAlignment="1" applyProtection="1">
      <alignment horizontal="left" vertical="center" wrapText="1"/>
    </xf>
    <xf numFmtId="0" fontId="6" fillId="3" borderId="6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22" fillId="3" borderId="14" xfId="0" applyNumberFormat="1" applyFont="1" applyFill="1" applyBorder="1" applyAlignment="1" applyProtection="1">
      <alignment horizontal="left" vertical="center" wrapText="1" indent="1"/>
    </xf>
    <xf numFmtId="0" fontId="22" fillId="3" borderId="5" xfId="0" applyNumberFormat="1" applyFont="1" applyFill="1" applyBorder="1" applyAlignment="1" applyProtection="1">
      <alignment horizontal="left" vertical="center" wrapText="1" indent="1"/>
    </xf>
    <xf numFmtId="0" fontId="22" fillId="3" borderId="15" xfId="0" applyNumberFormat="1" applyFont="1" applyFill="1" applyBorder="1" applyAlignment="1" applyProtection="1">
      <alignment horizontal="left" vertical="center" wrapText="1" indent="1"/>
    </xf>
    <xf numFmtId="0" fontId="3" fillId="10" borderId="1" xfId="0" applyNumberFormat="1" applyFont="1" applyFill="1" applyBorder="1" applyAlignment="1" applyProtection="1">
      <alignment horizontal="left" vertical="center" wrapText="1" indent="1"/>
    </xf>
    <xf numFmtId="0" fontId="3" fillId="10" borderId="2" xfId="0" applyNumberFormat="1" applyFont="1" applyFill="1" applyBorder="1" applyAlignment="1" applyProtection="1">
      <alignment horizontal="left" vertical="center" wrapText="1" indent="1"/>
    </xf>
    <xf numFmtId="0" fontId="3" fillId="10" borderId="4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22" fillId="3" borderId="1" xfId="0" applyNumberFormat="1" applyFont="1" applyFill="1" applyBorder="1" applyAlignment="1" applyProtection="1">
      <alignment horizontal="left" vertical="center" wrapText="1" indent="1"/>
    </xf>
    <xf numFmtId="0" fontId="22" fillId="3" borderId="2" xfId="0" applyNumberFormat="1" applyFont="1" applyFill="1" applyBorder="1" applyAlignment="1" applyProtection="1">
      <alignment horizontal="left" vertical="center" wrapText="1" indent="1"/>
    </xf>
    <xf numFmtId="0" fontId="22" fillId="3" borderId="4" xfId="0" applyNumberFormat="1" applyFont="1" applyFill="1" applyBorder="1" applyAlignment="1" applyProtection="1">
      <alignment horizontal="left" vertical="center" wrapText="1" indent="1"/>
    </xf>
    <xf numFmtId="0" fontId="3" fillId="10" borderId="8" xfId="0" applyNumberFormat="1" applyFont="1" applyFill="1" applyBorder="1" applyAlignment="1" applyProtection="1">
      <alignment horizontal="left" vertical="center" wrapText="1" indent="1"/>
    </xf>
    <xf numFmtId="0" fontId="3" fillId="10" borderId="9" xfId="0" applyNumberFormat="1" applyFont="1" applyFill="1" applyBorder="1" applyAlignment="1" applyProtection="1">
      <alignment horizontal="left" vertical="center" wrapText="1" indent="1"/>
    </xf>
    <xf numFmtId="0" fontId="3" fillId="10" borderId="10" xfId="0" applyNumberFormat="1" applyFont="1" applyFill="1" applyBorder="1" applyAlignment="1" applyProtection="1">
      <alignment horizontal="left" vertical="center" wrapText="1" indent="1"/>
    </xf>
    <xf numFmtId="0" fontId="22" fillId="7" borderId="1" xfId="0" applyNumberFormat="1" applyFont="1" applyFill="1" applyBorder="1" applyAlignment="1" applyProtection="1">
      <alignment horizontal="left" vertical="center" wrapText="1" indent="1"/>
    </xf>
    <xf numFmtId="0" fontId="22" fillId="7" borderId="2" xfId="0" applyNumberFormat="1" applyFont="1" applyFill="1" applyBorder="1" applyAlignment="1" applyProtection="1">
      <alignment horizontal="left" vertical="center" wrapText="1" indent="1"/>
    </xf>
    <xf numFmtId="0" fontId="22" fillId="7" borderId="4" xfId="0" applyNumberFormat="1" applyFont="1" applyFill="1" applyBorder="1" applyAlignment="1" applyProtection="1">
      <alignment horizontal="left" vertical="center" wrapText="1" indent="1"/>
    </xf>
    <xf numFmtId="0" fontId="23" fillId="10" borderId="8" xfId="0" applyNumberFormat="1" applyFont="1" applyFill="1" applyBorder="1" applyAlignment="1" applyProtection="1">
      <alignment horizontal="left" vertical="center" wrapText="1" indent="1"/>
    </xf>
    <xf numFmtId="0" fontId="23" fillId="10" borderId="9" xfId="0" applyNumberFormat="1" applyFont="1" applyFill="1" applyBorder="1" applyAlignment="1" applyProtection="1">
      <alignment horizontal="left" vertical="center" wrapText="1" indent="1"/>
    </xf>
    <xf numFmtId="0" fontId="23" fillId="10" borderId="10" xfId="0" applyNumberFormat="1" applyFont="1" applyFill="1" applyBorder="1" applyAlignment="1" applyProtection="1">
      <alignment horizontal="left" vertical="center" wrapText="1" indent="1"/>
    </xf>
    <xf numFmtId="0" fontId="3" fillId="4" borderId="14" xfId="0" applyNumberFormat="1" applyFont="1" applyFill="1" applyBorder="1" applyAlignment="1" applyProtection="1">
      <alignment horizontal="left" vertical="center" wrapText="1" indent="1"/>
    </xf>
    <xf numFmtId="0" fontId="3" fillId="4" borderId="5" xfId="0" applyNumberFormat="1" applyFont="1" applyFill="1" applyBorder="1" applyAlignment="1" applyProtection="1">
      <alignment horizontal="left" vertical="center" wrapText="1" indent="1"/>
    </xf>
    <xf numFmtId="0" fontId="3" fillId="4" borderId="15" xfId="0" applyNumberFormat="1" applyFont="1" applyFill="1" applyBorder="1" applyAlignment="1" applyProtection="1">
      <alignment horizontal="left" vertical="center" wrapText="1" indent="1"/>
    </xf>
    <xf numFmtId="0" fontId="23" fillId="10" borderId="1" xfId="0" applyNumberFormat="1" applyFont="1" applyFill="1" applyBorder="1" applyAlignment="1" applyProtection="1">
      <alignment horizontal="left" vertical="center" wrapText="1" indent="1"/>
    </xf>
    <xf numFmtId="0" fontId="23" fillId="10" borderId="2" xfId="0" applyNumberFormat="1" applyFont="1" applyFill="1" applyBorder="1" applyAlignment="1" applyProtection="1">
      <alignment horizontal="left" vertical="center" wrapText="1" indent="1"/>
    </xf>
    <xf numFmtId="0" fontId="23" fillId="10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23" fillId="8" borderId="1" xfId="0" applyNumberFormat="1" applyFont="1" applyFill="1" applyBorder="1" applyAlignment="1" applyProtection="1">
      <alignment horizontal="left" vertical="center" wrapText="1" indent="1"/>
    </xf>
    <xf numFmtId="0" fontId="23" fillId="8" borderId="2" xfId="0" applyNumberFormat="1" applyFont="1" applyFill="1" applyBorder="1" applyAlignment="1" applyProtection="1">
      <alignment horizontal="left" vertical="center" wrapText="1" indent="1"/>
    </xf>
    <xf numFmtId="0" fontId="23" fillId="8" borderId="4" xfId="0" applyNumberFormat="1" applyFont="1" applyFill="1" applyBorder="1" applyAlignment="1" applyProtection="1">
      <alignment horizontal="left" vertical="center" wrapText="1" indent="1"/>
    </xf>
    <xf numFmtId="0" fontId="23" fillId="4" borderId="1" xfId="0" applyNumberFormat="1" applyFont="1" applyFill="1" applyBorder="1" applyAlignment="1" applyProtection="1">
      <alignment horizontal="left" vertical="center" wrapText="1" indent="1"/>
    </xf>
    <xf numFmtId="0" fontId="23" fillId="4" borderId="2" xfId="0" applyNumberFormat="1" applyFont="1" applyFill="1" applyBorder="1" applyAlignment="1" applyProtection="1">
      <alignment horizontal="left" vertical="center" wrapText="1" indent="1"/>
    </xf>
    <xf numFmtId="0" fontId="23" fillId="4" borderId="4" xfId="0" applyNumberFormat="1" applyFont="1" applyFill="1" applyBorder="1" applyAlignment="1" applyProtection="1">
      <alignment horizontal="left" vertical="center" wrapText="1" indent="1"/>
    </xf>
    <xf numFmtId="0" fontId="23" fillId="10" borderId="3" xfId="0" applyNumberFormat="1" applyFont="1" applyFill="1" applyBorder="1" applyAlignment="1" applyProtection="1">
      <alignment horizontal="left" vertical="center" wrapText="1" indent="1"/>
    </xf>
    <xf numFmtId="0" fontId="23" fillId="8" borderId="6" xfId="0" applyNumberFormat="1" applyFont="1" applyFill="1" applyBorder="1" applyAlignment="1" applyProtection="1">
      <alignment horizontal="left" vertical="center" wrapText="1" indent="1"/>
    </xf>
    <xf numFmtId="0" fontId="23" fillId="5" borderId="11" xfId="0" applyNumberFormat="1" applyFont="1" applyFill="1" applyBorder="1" applyAlignment="1" applyProtection="1">
      <alignment horizontal="left" vertical="center" wrapText="1" indent="1"/>
    </xf>
    <xf numFmtId="0" fontId="22" fillId="3" borderId="7" xfId="0" applyNumberFormat="1" applyFont="1" applyFill="1" applyBorder="1" applyAlignment="1" applyProtection="1">
      <alignment horizontal="left" vertical="center" wrapText="1" indent="1"/>
    </xf>
    <xf numFmtId="0" fontId="23" fillId="8" borderId="3" xfId="0" applyNumberFormat="1" applyFont="1" applyFill="1" applyBorder="1" applyAlignment="1" applyProtection="1">
      <alignment horizontal="left" vertical="center" wrapText="1" indent="1"/>
    </xf>
    <xf numFmtId="0" fontId="23" fillId="4" borderId="6" xfId="0" applyNumberFormat="1" applyFont="1" applyFill="1" applyBorder="1" applyAlignment="1" applyProtection="1">
      <alignment horizontal="left" vertical="center" wrapText="1" indent="1"/>
    </xf>
    <xf numFmtId="0" fontId="23" fillId="10" borderId="11" xfId="0" applyNumberFormat="1" applyFont="1" applyFill="1" applyBorder="1" applyAlignment="1" applyProtection="1">
      <alignment horizontal="left" vertical="center" wrapText="1" indent="1"/>
    </xf>
    <xf numFmtId="0" fontId="23" fillId="8" borderId="7" xfId="0" applyNumberFormat="1" applyFont="1" applyFill="1" applyBorder="1" applyAlignment="1" applyProtection="1">
      <alignment horizontal="left" vertical="center" wrapText="1" indent="1"/>
    </xf>
    <xf numFmtId="0" fontId="23" fillId="4" borderId="3" xfId="0" applyNumberFormat="1" applyFont="1" applyFill="1" applyBorder="1" applyAlignment="1" applyProtection="1">
      <alignment horizontal="left" vertical="center" wrapText="1" indent="1"/>
    </xf>
    <xf numFmtId="0" fontId="23" fillId="5" borderId="6" xfId="0" applyNumberFormat="1" applyFont="1" applyFill="1" applyBorder="1" applyAlignment="1" applyProtection="1">
      <alignment horizontal="left" vertical="center" wrapText="1" indent="1"/>
    </xf>
    <xf numFmtId="0" fontId="22" fillId="3" borderId="11" xfId="0" applyNumberFormat="1" applyFont="1" applyFill="1" applyBorder="1" applyAlignment="1" applyProtection="1">
      <alignment horizontal="left" vertical="center" wrapText="1" indent="1"/>
    </xf>
    <xf numFmtId="0" fontId="6" fillId="3" borderId="1" xfId="0" applyNumberFormat="1" applyFont="1" applyFill="1" applyBorder="1" applyAlignment="1" applyProtection="1">
      <alignment horizontal="left" vertical="center" wrapText="1" indent="1"/>
    </xf>
    <xf numFmtId="0" fontId="6" fillId="3" borderId="2" xfId="0" applyNumberFormat="1" applyFont="1" applyFill="1" applyBorder="1" applyAlignment="1" applyProtection="1">
      <alignment horizontal="left" vertical="center" wrapText="1" indent="1"/>
    </xf>
    <xf numFmtId="0" fontId="6" fillId="3" borderId="4" xfId="0" applyNumberFormat="1" applyFont="1" applyFill="1" applyBorder="1" applyAlignment="1" applyProtection="1">
      <alignment horizontal="left" vertical="center" wrapText="1" inden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K14" sqref="K14"/>
    </sheetView>
  </sheetViews>
  <sheetFormatPr defaultRowHeight="15"/>
  <cols>
    <col min="5" max="9" width="25.28515625" customWidth="1"/>
    <col min="10" max="10" width="15.7109375" customWidth="1"/>
    <col min="11" max="11" width="14.140625" customWidth="1"/>
    <col min="12" max="12" width="12" customWidth="1"/>
  </cols>
  <sheetData>
    <row r="1" spans="1:11" ht="42" customHeight="1">
      <c r="A1" s="423" t="s">
        <v>229</v>
      </c>
      <c r="B1" s="423"/>
      <c r="C1" s="423"/>
      <c r="D1" s="423"/>
      <c r="E1" s="423"/>
      <c r="F1" s="423"/>
      <c r="G1" s="423"/>
      <c r="H1" s="423"/>
      <c r="I1" s="423"/>
      <c r="J1" s="423"/>
      <c r="K1" s="84"/>
    </row>
    <row r="2" spans="1:11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423" t="s">
        <v>13</v>
      </c>
      <c r="B3" s="423"/>
      <c r="C3" s="423"/>
      <c r="D3" s="423"/>
      <c r="E3" s="423"/>
      <c r="F3" s="423"/>
      <c r="G3" s="423"/>
      <c r="H3" s="423"/>
      <c r="I3" s="424"/>
      <c r="J3" s="424"/>
      <c r="K3" s="87"/>
    </row>
    <row r="4" spans="1:11" ht="18">
      <c r="A4" s="24"/>
      <c r="B4" s="24"/>
      <c r="C4" s="24"/>
      <c r="D4" s="24"/>
      <c r="E4" s="24"/>
      <c r="F4" s="24"/>
      <c r="G4" s="24"/>
      <c r="H4" s="24"/>
      <c r="I4" s="5"/>
      <c r="J4" s="5"/>
      <c r="K4" s="5"/>
    </row>
    <row r="5" spans="1:11" ht="15.75">
      <c r="A5" s="423" t="s">
        <v>19</v>
      </c>
      <c r="B5" s="425"/>
      <c r="C5" s="425"/>
      <c r="D5" s="425"/>
      <c r="E5" s="425"/>
      <c r="F5" s="425"/>
      <c r="G5" s="425"/>
      <c r="H5" s="425"/>
      <c r="I5" s="425"/>
      <c r="J5" s="425"/>
      <c r="K5" s="85"/>
    </row>
    <row r="6" spans="1:11" ht="18">
      <c r="A6" s="1"/>
      <c r="B6" s="2"/>
      <c r="C6" s="2"/>
      <c r="D6" s="2"/>
      <c r="E6" s="6"/>
      <c r="F6" s="7"/>
      <c r="G6" s="7"/>
      <c r="H6" s="7"/>
      <c r="I6" s="7"/>
      <c r="J6" s="32" t="s">
        <v>26</v>
      </c>
      <c r="K6" s="91"/>
    </row>
    <row r="7" spans="1:11" ht="25.5">
      <c r="A7" s="138"/>
      <c r="B7" s="139"/>
      <c r="C7" s="139"/>
      <c r="D7" s="140"/>
      <c r="E7" s="141"/>
      <c r="F7" s="3" t="s">
        <v>140</v>
      </c>
      <c r="G7" s="3" t="s">
        <v>141</v>
      </c>
      <c r="H7" s="3" t="s">
        <v>142</v>
      </c>
      <c r="I7" s="3" t="s">
        <v>145</v>
      </c>
      <c r="J7" s="3" t="s">
        <v>143</v>
      </c>
      <c r="K7" s="3" t="s">
        <v>144</v>
      </c>
    </row>
    <row r="8" spans="1:11">
      <c r="A8" s="27"/>
      <c r="B8" s="28"/>
      <c r="C8" s="28"/>
      <c r="D8" s="108">
        <v>1</v>
      </c>
      <c r="E8" s="29"/>
      <c r="F8" s="106">
        <v>2</v>
      </c>
      <c r="G8" s="106">
        <v>3</v>
      </c>
      <c r="H8" s="106">
        <v>4</v>
      </c>
      <c r="I8" s="106">
        <v>5</v>
      </c>
      <c r="J8" s="106">
        <v>6</v>
      </c>
      <c r="K8" s="106">
        <v>7</v>
      </c>
    </row>
    <row r="9" spans="1:11">
      <c r="A9" s="426" t="s">
        <v>0</v>
      </c>
      <c r="B9" s="427"/>
      <c r="C9" s="427"/>
      <c r="D9" s="427"/>
      <c r="E9" s="428"/>
      <c r="F9" s="30">
        <f>F10+F11</f>
        <v>431808</v>
      </c>
      <c r="G9" s="30">
        <f>SUM(G10+G11)</f>
        <v>412564</v>
      </c>
      <c r="H9" s="30">
        <f t="shared" ref="G9:H9" si="0">H10+H11</f>
        <v>0</v>
      </c>
      <c r="I9" s="30">
        <f>I10+I11</f>
        <v>560664</v>
      </c>
      <c r="J9" s="30">
        <f t="shared" ref="J9:J15" si="1">SUM(I9/F9*100)</f>
        <v>129.84104046242774</v>
      </c>
      <c r="K9" s="30">
        <v>0</v>
      </c>
    </row>
    <row r="10" spans="1:11">
      <c r="A10" s="429" t="s">
        <v>27</v>
      </c>
      <c r="B10" s="430"/>
      <c r="C10" s="430"/>
      <c r="D10" s="430"/>
      <c r="E10" s="422"/>
      <c r="F10" s="31">
        <v>431740</v>
      </c>
      <c r="G10" s="31">
        <v>412494</v>
      </c>
      <c r="H10" s="31"/>
      <c r="I10" s="31">
        <v>560596</v>
      </c>
      <c r="J10" s="31">
        <f t="shared" si="1"/>
        <v>129.84574049196277</v>
      </c>
      <c r="K10" s="147">
        <v>0</v>
      </c>
    </row>
    <row r="11" spans="1:11">
      <c r="A11" s="431" t="s">
        <v>28</v>
      </c>
      <c r="B11" s="422"/>
      <c r="C11" s="422"/>
      <c r="D11" s="422"/>
      <c r="E11" s="422"/>
      <c r="F11" s="31">
        <v>68</v>
      </c>
      <c r="G11" s="31">
        <v>70</v>
      </c>
      <c r="H11" s="31"/>
      <c r="I11" s="31">
        <v>68</v>
      </c>
      <c r="J11" s="31">
        <f t="shared" si="1"/>
        <v>100</v>
      </c>
      <c r="K11" s="147">
        <v>0</v>
      </c>
    </row>
    <row r="12" spans="1:11">
      <c r="A12" s="33" t="s">
        <v>1</v>
      </c>
      <c r="B12" s="38"/>
      <c r="C12" s="38"/>
      <c r="D12" s="38"/>
      <c r="E12" s="38"/>
      <c r="F12" s="30">
        <f>F13+F14</f>
        <v>435887</v>
      </c>
      <c r="G12" s="30">
        <f t="shared" ref="G12:I12" si="2">G13+G14</f>
        <v>412643</v>
      </c>
      <c r="H12" s="30">
        <f t="shared" si="2"/>
        <v>0</v>
      </c>
      <c r="I12" s="30">
        <f t="shared" si="2"/>
        <v>553486</v>
      </c>
      <c r="J12" s="30">
        <f t="shared" si="1"/>
        <v>126.97924003239372</v>
      </c>
      <c r="K12" s="147">
        <v>0</v>
      </c>
    </row>
    <row r="13" spans="1:11">
      <c r="A13" s="432" t="s">
        <v>29</v>
      </c>
      <c r="B13" s="430"/>
      <c r="C13" s="430"/>
      <c r="D13" s="430"/>
      <c r="E13" s="430"/>
      <c r="F13" s="31">
        <v>429832</v>
      </c>
      <c r="G13" s="31">
        <v>383580</v>
      </c>
      <c r="H13" s="31"/>
      <c r="I13" s="31">
        <v>519410</v>
      </c>
      <c r="J13" s="39">
        <f t="shared" si="1"/>
        <v>120.84023525470415</v>
      </c>
      <c r="K13" s="147">
        <v>0</v>
      </c>
    </row>
    <row r="14" spans="1:11">
      <c r="A14" s="421" t="s">
        <v>30</v>
      </c>
      <c r="B14" s="422"/>
      <c r="C14" s="422"/>
      <c r="D14" s="422"/>
      <c r="E14" s="422"/>
      <c r="F14" s="40">
        <v>6055</v>
      </c>
      <c r="G14" s="40">
        <v>29063</v>
      </c>
      <c r="H14" s="40"/>
      <c r="I14" s="40">
        <v>34076</v>
      </c>
      <c r="J14" s="39">
        <f t="shared" si="1"/>
        <v>562.77456647398844</v>
      </c>
      <c r="K14" s="147">
        <v>0</v>
      </c>
    </row>
    <row r="15" spans="1:11">
      <c r="A15" s="433" t="s">
        <v>45</v>
      </c>
      <c r="B15" s="427"/>
      <c r="C15" s="427"/>
      <c r="D15" s="427"/>
      <c r="E15" s="427"/>
      <c r="F15" s="30">
        <f>F9-F12</f>
        <v>-4079</v>
      </c>
      <c r="G15" s="30">
        <f t="shared" ref="G15:I15" si="3">G9-G12</f>
        <v>-79</v>
      </c>
      <c r="H15" s="30">
        <f t="shared" si="3"/>
        <v>0</v>
      </c>
      <c r="I15" s="30">
        <f t="shared" si="3"/>
        <v>7178</v>
      </c>
      <c r="J15" s="76">
        <f t="shared" si="1"/>
        <v>-175.97450355479285</v>
      </c>
      <c r="K15" s="147">
        <v>0</v>
      </c>
    </row>
    <row r="16" spans="1:11" ht="18">
      <c r="A16" s="24"/>
      <c r="B16" s="22"/>
      <c r="C16" s="22"/>
      <c r="D16" s="22"/>
      <c r="E16" s="22"/>
      <c r="F16" s="22"/>
      <c r="G16" s="22"/>
      <c r="H16" s="23"/>
      <c r="I16" s="23"/>
      <c r="J16" s="23"/>
      <c r="K16" s="23"/>
    </row>
    <row r="17" spans="1:11" ht="15.75">
      <c r="A17" s="423" t="s">
        <v>20</v>
      </c>
      <c r="B17" s="425"/>
      <c r="C17" s="425"/>
      <c r="D17" s="425"/>
      <c r="E17" s="425"/>
      <c r="F17" s="425"/>
      <c r="G17" s="425"/>
      <c r="H17" s="425"/>
      <c r="I17" s="425"/>
      <c r="J17" s="425"/>
      <c r="K17" s="85"/>
    </row>
    <row r="18" spans="1:11" ht="18">
      <c r="A18" s="24"/>
      <c r="B18" s="22"/>
      <c r="C18" s="22"/>
      <c r="D18" s="22"/>
      <c r="E18" s="22"/>
      <c r="F18" s="22"/>
      <c r="G18" s="22"/>
      <c r="H18" s="23"/>
      <c r="I18" s="23"/>
      <c r="J18" s="23"/>
      <c r="K18" s="23"/>
    </row>
    <row r="19" spans="1:11" ht="25.5">
      <c r="A19" s="27"/>
      <c r="B19" s="28"/>
      <c r="C19" s="28"/>
      <c r="D19" s="108"/>
      <c r="E19" s="29"/>
      <c r="F19" s="3" t="s">
        <v>140</v>
      </c>
      <c r="G19" s="3" t="s">
        <v>141</v>
      </c>
      <c r="H19" s="3" t="s">
        <v>142</v>
      </c>
      <c r="I19" s="3" t="s">
        <v>145</v>
      </c>
      <c r="J19" s="3" t="s">
        <v>143</v>
      </c>
      <c r="K19" s="3" t="s">
        <v>144</v>
      </c>
    </row>
    <row r="20" spans="1:11">
      <c r="A20" s="27"/>
      <c r="B20" s="28"/>
      <c r="C20" s="110"/>
      <c r="D20" s="108">
        <v>1</v>
      </c>
      <c r="E20" s="111"/>
      <c r="F20" s="106">
        <v>2</v>
      </c>
      <c r="G20" s="106">
        <v>3</v>
      </c>
      <c r="H20" s="106">
        <v>4</v>
      </c>
      <c r="I20" s="106">
        <v>5</v>
      </c>
      <c r="J20" s="106">
        <v>6</v>
      </c>
      <c r="K20" s="106">
        <v>7</v>
      </c>
    </row>
    <row r="21" spans="1:11">
      <c r="A21" s="421" t="s">
        <v>31</v>
      </c>
      <c r="B21" s="422"/>
      <c r="C21" s="422"/>
      <c r="D21" s="422"/>
      <c r="E21" s="422"/>
      <c r="F21" s="40"/>
      <c r="G21" s="40"/>
      <c r="H21" s="40"/>
      <c r="I21" s="40"/>
      <c r="J21" s="39">
        <v>0</v>
      </c>
      <c r="K21" s="39">
        <v>0</v>
      </c>
    </row>
    <row r="22" spans="1:11">
      <c r="A22" s="421" t="s">
        <v>32</v>
      </c>
      <c r="B22" s="422"/>
      <c r="C22" s="422"/>
      <c r="D22" s="422"/>
      <c r="E22" s="422"/>
      <c r="F22" s="40"/>
      <c r="G22" s="40"/>
      <c r="H22" s="40"/>
      <c r="I22" s="40"/>
      <c r="J22" s="39">
        <v>0</v>
      </c>
      <c r="K22" s="39">
        <v>0</v>
      </c>
    </row>
    <row r="23" spans="1:11">
      <c r="A23" s="433" t="s">
        <v>2</v>
      </c>
      <c r="B23" s="427"/>
      <c r="C23" s="427"/>
      <c r="D23" s="427"/>
      <c r="E23" s="427"/>
      <c r="F23" s="30">
        <f>F21-F22</f>
        <v>0</v>
      </c>
      <c r="G23" s="30">
        <f t="shared" ref="G23:I23" si="4">G21-G22</f>
        <v>0</v>
      </c>
      <c r="H23" s="30">
        <f t="shared" si="4"/>
        <v>0</v>
      </c>
      <c r="I23" s="30">
        <f t="shared" si="4"/>
        <v>0</v>
      </c>
      <c r="J23" s="76">
        <v>0</v>
      </c>
      <c r="K23" s="39">
        <v>0</v>
      </c>
    </row>
    <row r="24" spans="1:11">
      <c r="A24" s="433" t="s">
        <v>46</v>
      </c>
      <c r="B24" s="427"/>
      <c r="C24" s="427"/>
      <c r="D24" s="427"/>
      <c r="E24" s="427"/>
      <c r="F24" s="30">
        <f>F15+F23</f>
        <v>-4079</v>
      </c>
      <c r="G24" s="30">
        <f>G15+G23</f>
        <v>-79</v>
      </c>
      <c r="H24" s="30">
        <f>H15+H23</f>
        <v>0</v>
      </c>
      <c r="I24" s="30">
        <f>I15+I23</f>
        <v>7178</v>
      </c>
      <c r="J24" s="76">
        <f t="shared" ref="J23:J24" si="5">SUM(I24/F24*100)</f>
        <v>-175.97450355479285</v>
      </c>
      <c r="K24" s="39">
        <v>0</v>
      </c>
    </row>
    <row r="25" spans="1:11" ht="18">
      <c r="A25" s="21"/>
      <c r="B25" s="22"/>
      <c r="C25" s="22"/>
      <c r="D25" s="22"/>
      <c r="E25" s="22"/>
      <c r="F25" s="22"/>
      <c r="G25" s="22"/>
      <c r="H25" s="23"/>
      <c r="I25" s="23"/>
      <c r="J25" s="23"/>
      <c r="K25" s="23"/>
    </row>
    <row r="26" spans="1:11" ht="15.75">
      <c r="A26" s="423"/>
      <c r="B26" s="436"/>
      <c r="C26" s="436"/>
      <c r="D26" s="436"/>
      <c r="E26" s="436"/>
      <c r="F26" s="436"/>
      <c r="G26" s="436"/>
      <c r="H26" s="436"/>
      <c r="I26" s="436"/>
      <c r="J26" s="436"/>
      <c r="K26" s="104"/>
    </row>
    <row r="27" spans="1:11" ht="15.75">
      <c r="A27" s="84"/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1">
      <c r="A28" s="96"/>
      <c r="B28" s="96"/>
      <c r="C28" s="96"/>
      <c r="D28" s="97"/>
      <c r="E28" s="98"/>
      <c r="F28" s="92"/>
      <c r="G28" s="92"/>
      <c r="H28" s="92"/>
      <c r="I28" s="92"/>
      <c r="J28" s="92"/>
      <c r="K28" s="92"/>
    </row>
    <row r="29" spans="1:11" ht="15" customHeight="1">
      <c r="A29" s="437"/>
      <c r="B29" s="437"/>
      <c r="C29" s="437"/>
      <c r="D29" s="437"/>
      <c r="E29" s="437"/>
      <c r="F29" s="99"/>
      <c r="G29" s="99"/>
      <c r="H29" s="99"/>
      <c r="I29" s="99"/>
      <c r="J29" s="94"/>
      <c r="K29" s="94"/>
    </row>
    <row r="30" spans="1:11" ht="15" customHeight="1">
      <c r="A30" s="438"/>
      <c r="B30" s="439"/>
      <c r="C30" s="439"/>
      <c r="D30" s="439"/>
      <c r="E30" s="439"/>
      <c r="F30" s="99"/>
      <c r="G30" s="99"/>
      <c r="H30" s="99"/>
      <c r="I30" s="99"/>
      <c r="J30" s="99"/>
      <c r="K30" s="99"/>
    </row>
    <row r="31" spans="1:11" ht="45" customHeight="1">
      <c r="A31" s="437"/>
      <c r="B31" s="437"/>
      <c r="C31" s="437"/>
      <c r="D31" s="437"/>
      <c r="E31" s="437"/>
      <c r="F31" s="99"/>
      <c r="G31" s="99"/>
      <c r="H31" s="99"/>
      <c r="I31" s="99"/>
      <c r="J31" s="99"/>
      <c r="K31" s="99"/>
    </row>
    <row r="32" spans="1:11" ht="15.75">
      <c r="A32" s="86"/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ht="15.75">
      <c r="A33" s="440"/>
      <c r="B33" s="440"/>
      <c r="C33" s="440"/>
      <c r="D33" s="440"/>
      <c r="E33" s="440"/>
      <c r="F33" s="440"/>
      <c r="G33" s="440"/>
      <c r="H33" s="440"/>
      <c r="I33" s="440"/>
      <c r="J33" s="440"/>
      <c r="K33" s="86"/>
    </row>
    <row r="34" spans="1:11" ht="18">
      <c r="A34" s="41"/>
      <c r="B34" s="42"/>
      <c r="C34" s="42"/>
      <c r="D34" s="42"/>
      <c r="E34" s="42"/>
      <c r="F34" s="42"/>
      <c r="G34" s="42"/>
      <c r="H34" s="43"/>
      <c r="I34" s="43"/>
      <c r="J34" s="43"/>
      <c r="K34" s="43"/>
    </row>
    <row r="35" spans="1:11">
      <c r="A35" s="101"/>
      <c r="B35" s="101"/>
      <c r="C35" s="101"/>
      <c r="D35" s="102"/>
      <c r="E35" s="103"/>
      <c r="F35" s="93"/>
      <c r="G35" s="93"/>
      <c r="H35" s="93"/>
      <c r="I35" s="93"/>
      <c r="J35" s="93"/>
      <c r="K35" s="93"/>
    </row>
    <row r="36" spans="1:11">
      <c r="A36" s="437"/>
      <c r="B36" s="437"/>
      <c r="C36" s="437"/>
      <c r="D36" s="437"/>
      <c r="E36" s="437"/>
      <c r="F36" s="99"/>
      <c r="G36" s="99"/>
      <c r="H36" s="99"/>
      <c r="I36" s="99"/>
      <c r="J36" s="94"/>
      <c r="K36" s="94"/>
    </row>
    <row r="37" spans="1:11" ht="28.5" customHeight="1">
      <c r="A37" s="437"/>
      <c r="B37" s="437"/>
      <c r="C37" s="437"/>
      <c r="D37" s="437"/>
      <c r="E37" s="437"/>
      <c r="F37" s="99"/>
      <c r="G37" s="99"/>
      <c r="H37" s="99"/>
      <c r="I37" s="99"/>
      <c r="J37" s="94"/>
      <c r="K37" s="94"/>
    </row>
    <row r="38" spans="1:11">
      <c r="A38" s="437"/>
      <c r="B38" s="441"/>
      <c r="C38" s="441"/>
      <c r="D38" s="441"/>
      <c r="E38" s="441"/>
      <c r="F38" s="99"/>
      <c r="G38" s="99"/>
      <c r="H38" s="99"/>
      <c r="I38" s="99"/>
      <c r="J38" s="94"/>
      <c r="K38" s="94"/>
    </row>
    <row r="39" spans="1:11" ht="15" customHeight="1">
      <c r="A39" s="438"/>
      <c r="B39" s="439"/>
      <c r="C39" s="439"/>
      <c r="D39" s="439"/>
      <c r="E39" s="439"/>
      <c r="F39" s="95"/>
      <c r="G39" s="95"/>
      <c r="H39" s="95"/>
      <c r="I39" s="95"/>
      <c r="J39" s="95"/>
      <c r="K39" s="95"/>
    </row>
    <row r="40" spans="1:11" ht="17.2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>
      <c r="A41" s="434"/>
      <c r="B41" s="435"/>
      <c r="C41" s="435"/>
      <c r="D41" s="435"/>
      <c r="E41" s="435"/>
      <c r="F41" s="435"/>
      <c r="G41" s="435"/>
      <c r="H41" s="435"/>
      <c r="I41" s="435"/>
      <c r="J41" s="435"/>
      <c r="K41" s="83"/>
    </row>
    <row r="42" spans="1:11" ht="9" customHeight="1"/>
  </sheetData>
  <mergeCells count="24">
    <mergeCell ref="A41:J41"/>
    <mergeCell ref="A23:E23"/>
    <mergeCell ref="A24:E24"/>
    <mergeCell ref="A26:J26"/>
    <mergeCell ref="A29:E29"/>
    <mergeCell ref="A30:E30"/>
    <mergeCell ref="A31:E31"/>
    <mergeCell ref="A33:J33"/>
    <mergeCell ref="A36:E36"/>
    <mergeCell ref="A37:E37"/>
    <mergeCell ref="A38:E38"/>
    <mergeCell ref="A39:E39"/>
    <mergeCell ref="A22:E22"/>
    <mergeCell ref="A1:J1"/>
    <mergeCell ref="A3:J3"/>
    <mergeCell ref="A5:J5"/>
    <mergeCell ref="A9:E9"/>
    <mergeCell ref="A10:E10"/>
    <mergeCell ref="A11:E11"/>
    <mergeCell ref="A13:E13"/>
    <mergeCell ref="A14:E14"/>
    <mergeCell ref="A15:E15"/>
    <mergeCell ref="A17:J17"/>
    <mergeCell ref="A21:E21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workbookViewId="0">
      <selection activeCell="I28" sqref="I28"/>
    </sheetView>
  </sheetViews>
  <sheetFormatPr defaultRowHeight="15"/>
  <cols>
    <col min="1" max="1" width="5.140625" customWidth="1"/>
    <col min="2" max="2" width="3.42578125" customWidth="1"/>
    <col min="3" max="3" width="4.85546875" customWidth="1"/>
    <col min="4" max="4" width="16.85546875" customWidth="1"/>
    <col min="5" max="5" width="31.85546875" customWidth="1"/>
    <col min="6" max="8" width="25.28515625" customWidth="1"/>
    <col min="9" max="9" width="23.85546875" customWidth="1"/>
    <col min="10" max="10" width="12.7109375" customWidth="1"/>
    <col min="11" max="11" width="11.7109375" customWidth="1"/>
  </cols>
  <sheetData>
    <row r="1" spans="1:11" ht="42" customHeight="1">
      <c r="A1" s="423"/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1" ht="18" customHeight="1">
      <c r="A2" s="4"/>
      <c r="B2" s="4"/>
      <c r="C2" s="4"/>
      <c r="D2" s="4"/>
      <c r="E2" s="4"/>
      <c r="F2" s="4"/>
      <c r="G2" s="4"/>
      <c r="H2" s="4"/>
      <c r="I2" s="24"/>
    </row>
    <row r="3" spans="1:11" ht="15.75" customHeight="1">
      <c r="A3" s="423" t="s">
        <v>13</v>
      </c>
      <c r="B3" s="423"/>
      <c r="C3" s="423"/>
      <c r="D3" s="423"/>
      <c r="E3" s="423"/>
      <c r="F3" s="423"/>
      <c r="G3" s="423"/>
      <c r="H3" s="423"/>
      <c r="I3" s="123"/>
    </row>
    <row r="4" spans="1:11" ht="18">
      <c r="A4" s="4"/>
      <c r="B4" s="4"/>
      <c r="C4" s="4"/>
      <c r="D4" s="4"/>
      <c r="E4" s="4"/>
      <c r="F4" s="4"/>
      <c r="G4" s="5"/>
      <c r="H4" s="5"/>
      <c r="I4" s="5"/>
    </row>
    <row r="5" spans="1:11" ht="18" customHeight="1">
      <c r="A5" s="423" t="s">
        <v>129</v>
      </c>
      <c r="B5" s="423"/>
      <c r="C5" s="423"/>
      <c r="D5" s="423"/>
      <c r="E5" s="423"/>
      <c r="F5" s="423"/>
      <c r="G5" s="423"/>
      <c r="H5" s="423"/>
      <c r="I5" s="123"/>
    </row>
    <row r="6" spans="1:11" ht="18">
      <c r="A6" s="4"/>
      <c r="B6" s="4"/>
      <c r="C6" s="4"/>
      <c r="D6" s="4"/>
      <c r="E6" s="4"/>
      <c r="F6" s="4"/>
      <c r="G6" s="5"/>
      <c r="H6" s="5"/>
      <c r="I6" s="5"/>
    </row>
    <row r="7" spans="1:11" ht="15.75" customHeight="1">
      <c r="A7" s="423" t="s">
        <v>230</v>
      </c>
      <c r="B7" s="423"/>
      <c r="C7" s="423"/>
      <c r="D7" s="423"/>
      <c r="E7" s="423"/>
      <c r="F7" s="423"/>
      <c r="G7" s="423"/>
      <c r="H7" s="423"/>
      <c r="I7" s="123"/>
    </row>
    <row r="8" spans="1:11" ht="18">
      <c r="A8" s="4"/>
      <c r="B8" s="4"/>
      <c r="C8" s="4"/>
      <c r="D8" s="4"/>
      <c r="E8" s="4"/>
      <c r="F8" s="4"/>
      <c r="G8" s="5"/>
      <c r="H8" s="5"/>
      <c r="I8" s="5"/>
    </row>
    <row r="9" spans="1:11" ht="38.25">
      <c r="B9" s="143"/>
      <c r="C9" s="143"/>
      <c r="D9" s="143"/>
      <c r="E9" s="142" t="s">
        <v>154</v>
      </c>
      <c r="F9" s="3" t="s">
        <v>155</v>
      </c>
      <c r="G9" s="3" t="s">
        <v>156</v>
      </c>
      <c r="H9" s="3" t="s">
        <v>157</v>
      </c>
      <c r="I9" s="142" t="s">
        <v>158</v>
      </c>
      <c r="J9" s="160" t="s">
        <v>220</v>
      </c>
      <c r="K9" s="160" t="s">
        <v>221</v>
      </c>
    </row>
    <row r="10" spans="1:11">
      <c r="A10" s="121"/>
      <c r="B10" s="122"/>
      <c r="C10" s="124"/>
      <c r="D10" s="168">
        <v>1</v>
      </c>
      <c r="E10" s="169"/>
      <c r="F10" s="118">
        <v>2</v>
      </c>
      <c r="G10" s="118">
        <v>3</v>
      </c>
      <c r="H10" s="118">
        <v>4</v>
      </c>
      <c r="I10" s="170">
        <v>5</v>
      </c>
      <c r="J10" s="171">
        <v>6</v>
      </c>
      <c r="K10" s="171">
        <v>7</v>
      </c>
    </row>
    <row r="11" spans="1:11" ht="15.75" customHeight="1">
      <c r="A11" s="131"/>
      <c r="B11" s="131"/>
      <c r="C11" s="131"/>
      <c r="D11" s="74"/>
      <c r="E11" s="185" t="s">
        <v>159</v>
      </c>
      <c r="F11" s="75">
        <f>SUM(F12)</f>
        <v>431740</v>
      </c>
      <c r="G11" s="75">
        <f>SUM(G12+G35)</f>
        <v>412564</v>
      </c>
      <c r="H11" s="75">
        <f t="shared" ref="G11:H11" si="0">SUM(H12)</f>
        <v>0</v>
      </c>
      <c r="I11" s="75">
        <f>SUM(I12)</f>
        <v>560596</v>
      </c>
      <c r="J11" s="173">
        <f>SUM(I11/F11*100)</f>
        <v>129.84574049196277</v>
      </c>
      <c r="K11" s="173">
        <v>0</v>
      </c>
    </row>
    <row r="12" spans="1:11">
      <c r="A12" s="175">
        <v>6</v>
      </c>
      <c r="B12" s="175"/>
      <c r="C12" s="175"/>
      <c r="D12" s="176"/>
      <c r="E12" s="184" t="s">
        <v>5</v>
      </c>
      <c r="F12" s="177">
        <f>SUM(F13+F19+F22+F25+F31)</f>
        <v>431740</v>
      </c>
      <c r="G12" s="177">
        <v>412494</v>
      </c>
      <c r="H12" s="177">
        <f t="shared" ref="H12" si="1">SUM(H13+H19+H25+H31)</f>
        <v>0</v>
      </c>
      <c r="I12" s="177">
        <f>SUM(I13+I19+I22+I25+I31)</f>
        <v>560596</v>
      </c>
      <c r="J12" s="172">
        <f t="shared" ref="J12:J41" si="2">SUM(I12/F12*100)</f>
        <v>129.84574049196277</v>
      </c>
      <c r="K12" s="173">
        <v>0</v>
      </c>
    </row>
    <row r="13" spans="1:11" ht="26.25">
      <c r="A13" s="126"/>
      <c r="B13" s="127">
        <v>63</v>
      </c>
      <c r="C13" s="127"/>
      <c r="D13" s="128"/>
      <c r="E13" s="161" t="s">
        <v>22</v>
      </c>
      <c r="F13" s="129">
        <v>386239</v>
      </c>
      <c r="G13" s="129">
        <f t="shared" ref="G13:H13" si="3">SUM(G14+G16)</f>
        <v>327656</v>
      </c>
      <c r="H13" s="129">
        <f t="shared" si="3"/>
        <v>0</v>
      </c>
      <c r="I13" s="129">
        <v>472244</v>
      </c>
      <c r="J13" s="179">
        <f t="shared" si="2"/>
        <v>122.26730081633393</v>
      </c>
      <c r="K13" s="173">
        <v>0</v>
      </c>
    </row>
    <row r="14" spans="1:11" ht="26.25">
      <c r="A14" s="51"/>
      <c r="B14" s="130"/>
      <c r="C14" s="130">
        <v>634</v>
      </c>
      <c r="D14" s="63"/>
      <c r="E14" s="162" t="s">
        <v>160</v>
      </c>
      <c r="F14" s="64">
        <f>SUM(F15)</f>
        <v>0</v>
      </c>
      <c r="G14" s="64">
        <f t="shared" ref="G14:I14" si="4">SUM(G15)</f>
        <v>0</v>
      </c>
      <c r="H14" s="64">
        <f t="shared" si="4"/>
        <v>0</v>
      </c>
      <c r="I14" s="64">
        <f t="shared" si="4"/>
        <v>0</v>
      </c>
      <c r="J14" s="180">
        <v>0</v>
      </c>
      <c r="K14" s="173">
        <v>0</v>
      </c>
    </row>
    <row r="15" spans="1:11" ht="26.25">
      <c r="A15" s="11"/>
      <c r="B15" s="15"/>
      <c r="C15" s="15"/>
      <c r="D15" s="152">
        <v>6341</v>
      </c>
      <c r="E15" s="163" t="s">
        <v>161</v>
      </c>
      <c r="F15" s="145"/>
      <c r="G15" s="145"/>
      <c r="H15" s="145"/>
      <c r="I15" s="156"/>
      <c r="J15" s="183">
        <v>0</v>
      </c>
      <c r="K15" s="173">
        <v>0</v>
      </c>
    </row>
    <row r="16" spans="1:11" ht="26.25">
      <c r="A16" s="134"/>
      <c r="B16" s="135"/>
      <c r="C16" s="135">
        <v>636</v>
      </c>
      <c r="D16" s="154"/>
      <c r="E16" s="162" t="s">
        <v>135</v>
      </c>
      <c r="F16" s="64">
        <f>SUM(F17+F18)</f>
        <v>386239</v>
      </c>
      <c r="G16" s="64">
        <f t="shared" ref="G16:I16" si="5">SUM(G17+G18)</f>
        <v>327656</v>
      </c>
      <c r="H16" s="64">
        <f t="shared" si="5"/>
        <v>0</v>
      </c>
      <c r="I16" s="64">
        <f t="shared" si="5"/>
        <v>472244</v>
      </c>
      <c r="J16" s="180">
        <f t="shared" si="2"/>
        <v>122.26730081633393</v>
      </c>
      <c r="K16" s="173">
        <v>0</v>
      </c>
    </row>
    <row r="17" spans="1:11" ht="39">
      <c r="A17" s="146"/>
      <c r="B17" s="44"/>
      <c r="C17" s="44"/>
      <c r="D17" s="152">
        <v>6361</v>
      </c>
      <c r="E17" s="163" t="s">
        <v>162</v>
      </c>
      <c r="F17" s="145">
        <v>381050</v>
      </c>
      <c r="G17" s="145">
        <v>327656</v>
      </c>
      <c r="H17" s="145"/>
      <c r="I17" s="156">
        <v>472244</v>
      </c>
      <c r="J17" s="183">
        <f t="shared" si="2"/>
        <v>123.93229235008529</v>
      </c>
      <c r="K17" s="173">
        <v>0</v>
      </c>
    </row>
    <row r="18" spans="1:11" ht="39">
      <c r="A18" s="146"/>
      <c r="B18" s="44"/>
      <c r="C18" s="45"/>
      <c r="D18" s="152">
        <v>6362</v>
      </c>
      <c r="E18" s="163" t="s">
        <v>163</v>
      </c>
      <c r="F18" s="145">
        <v>5189</v>
      </c>
      <c r="G18" s="145"/>
      <c r="H18" s="145"/>
      <c r="I18" s="156"/>
      <c r="J18" s="183">
        <f t="shared" si="2"/>
        <v>0</v>
      </c>
      <c r="K18" s="173">
        <v>0</v>
      </c>
    </row>
    <row r="19" spans="1:11">
      <c r="A19" s="132"/>
      <c r="B19" s="133">
        <v>64</v>
      </c>
      <c r="C19" s="137"/>
      <c r="D19" s="153"/>
      <c r="E19" s="161" t="s">
        <v>48</v>
      </c>
      <c r="F19" s="129">
        <f>SUM(F20)</f>
        <v>0</v>
      </c>
      <c r="G19" s="129">
        <f t="shared" ref="G19:I19" si="6">SUM(G20)</f>
        <v>1</v>
      </c>
      <c r="H19" s="129">
        <f t="shared" si="6"/>
        <v>0</v>
      </c>
      <c r="I19" s="129">
        <f t="shared" si="6"/>
        <v>5</v>
      </c>
      <c r="J19" s="179">
        <v>0</v>
      </c>
      <c r="K19" s="173">
        <v>0</v>
      </c>
    </row>
    <row r="20" spans="1:11">
      <c r="A20" s="134"/>
      <c r="B20" s="135"/>
      <c r="C20" s="136">
        <v>641</v>
      </c>
      <c r="D20" s="154"/>
      <c r="E20" s="162" t="s">
        <v>136</v>
      </c>
      <c r="F20" s="64">
        <f>SUM(F21)</f>
        <v>0</v>
      </c>
      <c r="G20" s="64">
        <f t="shared" ref="G20:I20" si="7">SUM(G21)</f>
        <v>1</v>
      </c>
      <c r="H20" s="64">
        <f t="shared" si="7"/>
        <v>0</v>
      </c>
      <c r="I20" s="64">
        <f t="shared" si="7"/>
        <v>5</v>
      </c>
      <c r="J20" s="180">
        <v>0</v>
      </c>
      <c r="K20" s="173">
        <v>0</v>
      </c>
    </row>
    <row r="21" spans="1:11" ht="26.25">
      <c r="A21" s="146"/>
      <c r="B21" s="44"/>
      <c r="C21" s="45"/>
      <c r="D21" s="152">
        <v>6413</v>
      </c>
      <c r="E21" s="163" t="s">
        <v>137</v>
      </c>
      <c r="F21" s="145"/>
      <c r="G21" s="145">
        <v>1</v>
      </c>
      <c r="H21" s="145"/>
      <c r="I21" s="156">
        <v>5</v>
      </c>
      <c r="J21" s="183">
        <v>0</v>
      </c>
      <c r="K21" s="173">
        <v>0</v>
      </c>
    </row>
    <row r="22" spans="1:11" ht="39">
      <c r="A22" s="132"/>
      <c r="B22" s="133">
        <v>65</v>
      </c>
      <c r="C22" s="137"/>
      <c r="D22" s="153"/>
      <c r="E22" s="161" t="s">
        <v>47</v>
      </c>
      <c r="F22" s="129">
        <f>SUM(F23)</f>
        <v>2044</v>
      </c>
      <c r="G22" s="129">
        <f t="shared" ref="G22:I22" si="8">SUM(G23)</f>
        <v>450</v>
      </c>
      <c r="H22" s="129">
        <f t="shared" si="8"/>
        <v>0</v>
      </c>
      <c r="I22" s="129">
        <f t="shared" si="8"/>
        <v>450</v>
      </c>
      <c r="J22" s="179">
        <f t="shared" si="2"/>
        <v>22.015655577299412</v>
      </c>
      <c r="K22" s="173">
        <v>0</v>
      </c>
    </row>
    <row r="23" spans="1:11">
      <c r="A23" s="134"/>
      <c r="B23" s="135"/>
      <c r="C23" s="136">
        <v>652</v>
      </c>
      <c r="D23" s="154"/>
      <c r="E23" s="162" t="s">
        <v>138</v>
      </c>
      <c r="F23" s="64">
        <f>SUM(F24)</f>
        <v>2044</v>
      </c>
      <c r="G23" s="64">
        <f t="shared" ref="G23:I23" si="9">SUM(G24)</f>
        <v>450</v>
      </c>
      <c r="H23" s="64">
        <f t="shared" si="9"/>
        <v>0</v>
      </c>
      <c r="I23" s="64">
        <f t="shared" si="9"/>
        <v>450</v>
      </c>
      <c r="J23" s="180">
        <f t="shared" si="2"/>
        <v>22.015655577299412</v>
      </c>
      <c r="K23" s="173">
        <v>0</v>
      </c>
    </row>
    <row r="24" spans="1:11">
      <c r="A24" s="146"/>
      <c r="B24" s="44"/>
      <c r="C24" s="45"/>
      <c r="D24" s="152">
        <v>6526</v>
      </c>
      <c r="E24" s="163" t="s">
        <v>139</v>
      </c>
      <c r="F24" s="145">
        <v>2044</v>
      </c>
      <c r="G24" s="145">
        <v>450</v>
      </c>
      <c r="H24" s="145"/>
      <c r="I24" s="156">
        <v>450</v>
      </c>
      <c r="J24" s="183">
        <f t="shared" si="2"/>
        <v>22.015655577299412</v>
      </c>
      <c r="K24" s="173">
        <v>0</v>
      </c>
    </row>
    <row r="25" spans="1:11" ht="51.75">
      <c r="A25" s="207"/>
      <c r="B25" s="207">
        <v>66</v>
      </c>
      <c r="C25" s="126"/>
      <c r="D25" s="208"/>
      <c r="E25" s="209" t="s">
        <v>222</v>
      </c>
      <c r="F25" s="167">
        <f>SUM(F26+F28)</f>
        <v>133</v>
      </c>
      <c r="G25" s="167">
        <f t="shared" ref="G25:I25" si="10">SUM(G26+G28)</f>
        <v>0</v>
      </c>
      <c r="H25" s="167">
        <f t="shared" si="10"/>
        <v>0</v>
      </c>
      <c r="I25" s="167">
        <f t="shared" si="10"/>
        <v>58</v>
      </c>
      <c r="J25" s="179">
        <f t="shared" si="2"/>
        <v>43.609022556390975</v>
      </c>
      <c r="K25" s="173">
        <v>0</v>
      </c>
    </row>
    <row r="26" spans="1:11" ht="26.25">
      <c r="A26" s="54"/>
      <c r="B26" s="55"/>
      <c r="C26" s="81">
        <v>661</v>
      </c>
      <c r="D26" s="154">
        <v>661</v>
      </c>
      <c r="E26" s="162" t="s">
        <v>152</v>
      </c>
      <c r="F26" s="64">
        <f>SUM(F27)</f>
        <v>0</v>
      </c>
      <c r="G26" s="64">
        <f t="shared" ref="G26:I26" si="11">SUM(G27)</f>
        <v>0</v>
      </c>
      <c r="H26" s="64">
        <f t="shared" si="11"/>
        <v>0</v>
      </c>
      <c r="I26" s="64">
        <f t="shared" si="11"/>
        <v>0</v>
      </c>
      <c r="J26" s="180">
        <v>0</v>
      </c>
      <c r="K26" s="173">
        <v>0</v>
      </c>
    </row>
    <row r="27" spans="1:11">
      <c r="A27" s="15"/>
      <c r="B27" s="15"/>
      <c r="C27" s="26"/>
      <c r="D27" s="152">
        <v>6615</v>
      </c>
      <c r="E27" s="163" t="s">
        <v>153</v>
      </c>
      <c r="F27" s="145"/>
      <c r="G27" s="145"/>
      <c r="H27" s="10"/>
      <c r="I27" s="157"/>
      <c r="J27" s="183">
        <v>0</v>
      </c>
      <c r="K27" s="173">
        <v>0</v>
      </c>
    </row>
    <row r="28" spans="1:11" ht="39">
      <c r="A28" s="223"/>
      <c r="B28" s="180"/>
      <c r="C28" s="180">
        <v>663</v>
      </c>
      <c r="D28" s="201"/>
      <c r="E28" s="284" t="s">
        <v>164</v>
      </c>
      <c r="F28" s="199">
        <f>SUM(F29+F30)</f>
        <v>133</v>
      </c>
      <c r="G28" s="199">
        <f t="shared" ref="G28:I28" si="12">SUM(G29+G30)</f>
        <v>0</v>
      </c>
      <c r="H28" s="199">
        <f t="shared" si="12"/>
        <v>0</v>
      </c>
      <c r="I28" s="199">
        <f t="shared" si="12"/>
        <v>58</v>
      </c>
      <c r="J28" s="180">
        <f t="shared" si="2"/>
        <v>43.609022556390975</v>
      </c>
      <c r="K28" s="173">
        <v>0</v>
      </c>
    </row>
    <row r="29" spans="1:11">
      <c r="A29" s="144"/>
      <c r="B29" s="149"/>
      <c r="C29" s="149"/>
      <c r="D29" s="200">
        <v>6631</v>
      </c>
      <c r="E29" s="285" t="s">
        <v>165</v>
      </c>
      <c r="F29" s="151">
        <v>133</v>
      </c>
      <c r="G29" s="151"/>
      <c r="H29" s="151"/>
      <c r="I29" s="151">
        <v>58</v>
      </c>
      <c r="J29" s="183">
        <f t="shared" si="2"/>
        <v>43.609022556390975</v>
      </c>
      <c r="K29" s="173">
        <v>0</v>
      </c>
    </row>
    <row r="30" spans="1:11" s="144" customFormat="1">
      <c r="A30" s="224"/>
      <c r="B30" s="149"/>
      <c r="C30" s="149"/>
      <c r="D30" s="166">
        <v>6632</v>
      </c>
      <c r="E30" s="285" t="s">
        <v>223</v>
      </c>
      <c r="F30" s="151"/>
      <c r="G30" s="151"/>
      <c r="H30" s="151"/>
      <c r="I30" s="151"/>
      <c r="J30" s="183">
        <v>0</v>
      </c>
      <c r="K30" s="173">
        <v>0</v>
      </c>
    </row>
    <row r="31" spans="1:11" ht="41.45" customHeight="1">
      <c r="A31" s="225"/>
      <c r="B31" s="205">
        <v>67</v>
      </c>
      <c r="C31" s="205"/>
      <c r="D31" s="205"/>
      <c r="E31" s="286" t="s">
        <v>166</v>
      </c>
      <c r="F31" s="230">
        <f>SUM(F32)</f>
        <v>43324</v>
      </c>
      <c r="G31" s="230">
        <f t="shared" ref="G31:I31" si="13">SUM(G32)</f>
        <v>87838</v>
      </c>
      <c r="H31" s="230">
        <f t="shared" si="13"/>
        <v>0</v>
      </c>
      <c r="I31" s="230">
        <f t="shared" si="13"/>
        <v>87839</v>
      </c>
      <c r="J31" s="179">
        <f t="shared" si="2"/>
        <v>202.74905364232296</v>
      </c>
      <c r="K31" s="173">
        <v>0</v>
      </c>
    </row>
    <row r="32" spans="1:11" ht="38.25">
      <c r="A32" s="226"/>
      <c r="B32" s="206"/>
      <c r="C32" s="210">
        <v>671</v>
      </c>
      <c r="D32" s="210"/>
      <c r="E32" s="251" t="s">
        <v>167</v>
      </c>
      <c r="F32" s="231">
        <f>SUM(F33+F34)</f>
        <v>43324</v>
      </c>
      <c r="G32" s="231">
        <f t="shared" ref="G32:I32" si="14">SUM(G33+G34)</f>
        <v>87838</v>
      </c>
      <c r="H32" s="231">
        <f t="shared" si="14"/>
        <v>0</v>
      </c>
      <c r="I32" s="231">
        <f t="shared" si="14"/>
        <v>87839</v>
      </c>
      <c r="J32" s="180">
        <f t="shared" si="2"/>
        <v>202.74905364232296</v>
      </c>
      <c r="K32" s="173">
        <v>0</v>
      </c>
    </row>
    <row r="33" spans="1:11" ht="25.5">
      <c r="A33" s="3"/>
      <c r="B33" s="125"/>
      <c r="C33" s="125"/>
      <c r="D33" s="107">
        <v>6711</v>
      </c>
      <c r="E33" s="165" t="s">
        <v>168</v>
      </c>
      <c r="F33" s="418">
        <v>42458</v>
      </c>
      <c r="G33" s="418">
        <v>58776</v>
      </c>
      <c r="H33" s="418"/>
      <c r="I33" s="419">
        <v>58776</v>
      </c>
      <c r="J33" s="183">
        <f t="shared" si="2"/>
        <v>138.4332752367045</v>
      </c>
      <c r="K33" s="173">
        <v>0</v>
      </c>
    </row>
    <row r="34" spans="1:11" s="144" customFormat="1" ht="25.5">
      <c r="A34" s="3"/>
      <c r="B34" s="125"/>
      <c r="C34" s="125"/>
      <c r="D34" s="107">
        <v>6712</v>
      </c>
      <c r="E34" s="165" t="s">
        <v>224</v>
      </c>
      <c r="F34" s="418">
        <v>866</v>
      </c>
      <c r="G34" s="418">
        <v>29062</v>
      </c>
      <c r="H34" s="418"/>
      <c r="I34" s="419">
        <v>29063</v>
      </c>
      <c r="J34" s="183">
        <f t="shared" si="2"/>
        <v>3356.0046189376444</v>
      </c>
      <c r="K34" s="173">
        <v>0</v>
      </c>
    </row>
    <row r="35" spans="1:11" ht="25.5">
      <c r="A35" s="57">
        <v>7</v>
      </c>
      <c r="B35" s="58"/>
      <c r="C35" s="58"/>
      <c r="D35" s="58"/>
      <c r="E35" s="249" t="s">
        <v>6</v>
      </c>
      <c r="F35" s="227">
        <f>SUM(F36)</f>
        <v>68</v>
      </c>
      <c r="G35" s="227">
        <f>SUM(G36)</f>
        <v>70</v>
      </c>
      <c r="H35" s="228"/>
      <c r="I35" s="420">
        <f>SUM(I36)</f>
        <v>68</v>
      </c>
      <c r="J35" s="172">
        <f t="shared" si="2"/>
        <v>100</v>
      </c>
      <c r="K35" s="173">
        <v>0</v>
      </c>
    </row>
    <row r="36" spans="1:11" ht="25.5">
      <c r="A36" s="20"/>
      <c r="B36" s="211">
        <v>72</v>
      </c>
      <c r="C36" s="212"/>
      <c r="D36" s="211"/>
      <c r="E36" s="213" t="s">
        <v>21</v>
      </c>
      <c r="F36" s="229">
        <f>SUM(F37)</f>
        <v>68</v>
      </c>
      <c r="G36" s="229">
        <f>SUM(G37)</f>
        <v>70</v>
      </c>
      <c r="H36" s="229">
        <f t="shared" ref="H36:I36" si="15">SUM(H37)</f>
        <v>0</v>
      </c>
      <c r="I36" s="229">
        <f t="shared" si="15"/>
        <v>68</v>
      </c>
      <c r="J36" s="179">
        <f t="shared" si="2"/>
        <v>100</v>
      </c>
      <c r="K36" s="173">
        <v>0</v>
      </c>
    </row>
    <row r="37" spans="1:11" ht="15.75" customHeight="1">
      <c r="A37" s="51"/>
      <c r="B37" s="51"/>
      <c r="C37" s="130">
        <v>721</v>
      </c>
      <c r="D37" s="155"/>
      <c r="E37" s="164" t="s">
        <v>169</v>
      </c>
      <c r="F37" s="53">
        <f>SUM(F38)</f>
        <v>68</v>
      </c>
      <c r="G37" s="53">
        <v>70</v>
      </c>
      <c r="H37" s="53"/>
      <c r="I37" s="53">
        <v>68</v>
      </c>
      <c r="J37" s="180">
        <f t="shared" si="2"/>
        <v>100</v>
      </c>
      <c r="K37" s="173">
        <v>0</v>
      </c>
    </row>
    <row r="38" spans="1:11" ht="15.75" customHeight="1">
      <c r="A38" s="11"/>
      <c r="B38" s="15"/>
      <c r="C38" s="15"/>
      <c r="D38" s="152">
        <v>7211</v>
      </c>
      <c r="E38" s="163" t="s">
        <v>170</v>
      </c>
      <c r="F38" s="145">
        <v>68</v>
      </c>
      <c r="G38" s="145">
        <v>70</v>
      </c>
      <c r="H38" s="145"/>
      <c r="I38" s="156">
        <v>68</v>
      </c>
      <c r="J38" s="183">
        <f t="shared" si="2"/>
        <v>100</v>
      </c>
      <c r="K38" s="173">
        <v>0</v>
      </c>
    </row>
    <row r="39" spans="1:11">
      <c r="A39" s="146"/>
      <c r="B39" s="146"/>
      <c r="C39" s="146"/>
      <c r="D39" s="152" t="s">
        <v>171</v>
      </c>
      <c r="E39" s="163"/>
      <c r="F39" s="145"/>
      <c r="G39" s="145"/>
      <c r="H39" s="145"/>
      <c r="I39" s="156"/>
      <c r="J39" s="183">
        <v>0</v>
      </c>
      <c r="K39" s="173">
        <v>0</v>
      </c>
    </row>
    <row r="40" spans="1:11">
      <c r="A40" s="146"/>
      <c r="B40" s="146"/>
      <c r="C40" s="146"/>
      <c r="D40" s="152"/>
      <c r="E40" s="163"/>
      <c r="F40" s="145"/>
      <c r="G40" s="145"/>
      <c r="H40" s="145"/>
      <c r="I40" s="156"/>
      <c r="J40" s="183">
        <v>0</v>
      </c>
      <c r="K40" s="173">
        <v>0</v>
      </c>
    </row>
    <row r="41" spans="1:11">
      <c r="A41" s="146"/>
      <c r="B41" s="44"/>
      <c r="C41" s="45"/>
      <c r="D41" s="152"/>
      <c r="E41" s="163"/>
      <c r="F41" s="145"/>
      <c r="G41" s="145"/>
      <c r="H41" s="145"/>
      <c r="I41" s="156"/>
      <c r="J41" s="183">
        <v>0</v>
      </c>
      <c r="K41" s="173">
        <v>0</v>
      </c>
    </row>
    <row r="42" spans="1:11" ht="39">
      <c r="A42" s="148"/>
      <c r="B42" s="191"/>
      <c r="C42" s="192"/>
      <c r="D42" s="193"/>
      <c r="E42" s="181" t="s">
        <v>154</v>
      </c>
      <c r="F42" s="181" t="s">
        <v>155</v>
      </c>
      <c r="G42" s="181" t="s">
        <v>156</v>
      </c>
      <c r="H42" s="182" t="s">
        <v>157</v>
      </c>
      <c r="I42" s="181" t="s">
        <v>158</v>
      </c>
      <c r="J42" s="160" t="s">
        <v>220</v>
      </c>
      <c r="K42" s="173">
        <v>0</v>
      </c>
    </row>
    <row r="43" spans="1:11">
      <c r="A43" s="216"/>
      <c r="B43" s="217"/>
      <c r="C43" s="218"/>
      <c r="D43" s="219"/>
      <c r="E43" s="158">
        <v>1</v>
      </c>
      <c r="F43" s="159">
        <v>2</v>
      </c>
      <c r="G43" s="159">
        <v>3</v>
      </c>
      <c r="H43" s="159">
        <v>4</v>
      </c>
      <c r="I43" s="159">
        <v>5</v>
      </c>
      <c r="J43" s="220">
        <v>6</v>
      </c>
      <c r="K43" s="173">
        <v>0</v>
      </c>
    </row>
    <row r="44" spans="1:11">
      <c r="A44" s="188"/>
      <c r="B44" s="189"/>
      <c r="C44" s="190"/>
      <c r="D44" s="194"/>
      <c r="E44" s="214" t="s">
        <v>10</v>
      </c>
      <c r="F44" s="75">
        <f>SUM(F45)</f>
        <v>429832</v>
      </c>
      <c r="G44" s="75">
        <f>SUM(G45+G56+G89+G95+G98)</f>
        <v>377359</v>
      </c>
      <c r="H44" s="75">
        <f>SUM(H45+H101)</f>
        <v>0</v>
      </c>
      <c r="I44" s="75">
        <f>SUM(I45)</f>
        <v>519410</v>
      </c>
      <c r="J44" s="174">
        <f>SUM(I44/F44*100)</f>
        <v>120.84023525470415</v>
      </c>
      <c r="K44" s="173">
        <v>0</v>
      </c>
    </row>
    <row r="45" spans="1:11">
      <c r="A45" s="70">
        <v>3</v>
      </c>
      <c r="B45" s="186"/>
      <c r="C45" s="187"/>
      <c r="D45" s="195"/>
      <c r="E45" s="215" t="s">
        <v>7</v>
      </c>
      <c r="F45" s="147">
        <f>SUM(F46+F56+F89+F95+F98)</f>
        <v>429832</v>
      </c>
      <c r="G45" s="147">
        <f>SUM(G46+G89+G95+G99)</f>
        <v>305743</v>
      </c>
      <c r="H45" s="147">
        <f>SUM(H46+H56+H89+H95+H98)</f>
        <v>0</v>
      </c>
      <c r="I45" s="147">
        <f>SUM(I46+I56+I89+I95+I98)</f>
        <v>519410</v>
      </c>
      <c r="J45" s="174">
        <f t="shared" ref="J45:J113" si="16">SUM(I45/F45*100)</f>
        <v>120.84023525470415</v>
      </c>
      <c r="K45" s="173">
        <v>0</v>
      </c>
    </row>
    <row r="46" spans="1:11">
      <c r="A46" s="179"/>
      <c r="B46" s="179">
        <v>31</v>
      </c>
      <c r="C46" s="179"/>
      <c r="D46" s="196"/>
      <c r="E46" s="287" t="s">
        <v>8</v>
      </c>
      <c r="F46" s="197">
        <f>SUM(F47+F51+F53)</f>
        <v>372321</v>
      </c>
      <c r="G46" s="197">
        <f>SUM(G47+G51+G53)</f>
        <v>305208</v>
      </c>
      <c r="H46" s="197">
        <f t="shared" ref="H46:I46" si="17">SUM(H47+H51+H53)</f>
        <v>0</v>
      </c>
      <c r="I46" s="197">
        <f t="shared" si="17"/>
        <v>446172</v>
      </c>
      <c r="J46" s="204">
        <f t="shared" si="16"/>
        <v>119.83530340754349</v>
      </c>
      <c r="K46" s="173">
        <v>0</v>
      </c>
    </row>
    <row r="47" spans="1:11">
      <c r="A47" s="180"/>
      <c r="B47" s="180"/>
      <c r="C47" s="180">
        <v>311</v>
      </c>
      <c r="D47" s="198"/>
      <c r="E47" s="288" t="s">
        <v>172</v>
      </c>
      <c r="F47" s="199">
        <f>SUM(F48:F50)</f>
        <v>306197</v>
      </c>
      <c r="G47" s="199">
        <f t="shared" ref="G47:I47" si="18">SUM(G48:G50)</f>
        <v>253361</v>
      </c>
      <c r="H47" s="199">
        <f t="shared" si="18"/>
        <v>0</v>
      </c>
      <c r="I47" s="199">
        <f t="shared" si="18"/>
        <v>363506</v>
      </c>
      <c r="J47" s="203">
        <f t="shared" si="16"/>
        <v>118.71638193711891</v>
      </c>
      <c r="K47" s="173">
        <v>0</v>
      </c>
    </row>
    <row r="48" spans="1:11">
      <c r="A48" s="149"/>
      <c r="B48" s="149"/>
      <c r="C48" s="149"/>
      <c r="D48" s="200">
        <v>3111</v>
      </c>
      <c r="E48" s="289" t="s">
        <v>173</v>
      </c>
      <c r="F48" s="151">
        <v>306197</v>
      </c>
      <c r="G48" s="151">
        <v>253361</v>
      </c>
      <c r="H48" s="151"/>
      <c r="I48" s="151">
        <v>363506</v>
      </c>
      <c r="J48" s="202">
        <f t="shared" si="16"/>
        <v>118.71638193711891</v>
      </c>
      <c r="K48" s="173">
        <v>0</v>
      </c>
    </row>
    <row r="49" spans="1:11">
      <c r="A49" s="149"/>
      <c r="B49" s="149"/>
      <c r="C49" s="149"/>
      <c r="D49" s="200">
        <v>3113</v>
      </c>
      <c r="E49" s="289" t="s">
        <v>174</v>
      </c>
      <c r="F49" s="151"/>
      <c r="G49" s="151"/>
      <c r="H49" s="151"/>
      <c r="I49" s="151"/>
      <c r="J49" s="202">
        <v>0</v>
      </c>
      <c r="K49" s="173">
        <v>0</v>
      </c>
    </row>
    <row r="50" spans="1:11" s="144" customFormat="1">
      <c r="A50" s="149"/>
      <c r="B50" s="149"/>
      <c r="C50" s="149"/>
      <c r="D50" s="200">
        <v>3114</v>
      </c>
      <c r="E50" s="289" t="s">
        <v>228</v>
      </c>
      <c r="F50" s="151"/>
      <c r="G50" s="151"/>
      <c r="H50" s="151"/>
      <c r="I50" s="151"/>
      <c r="J50" s="202">
        <v>0</v>
      </c>
      <c r="K50" s="173">
        <v>0</v>
      </c>
    </row>
    <row r="51" spans="1:11">
      <c r="A51" s="180"/>
      <c r="B51" s="180"/>
      <c r="C51" s="180">
        <v>312</v>
      </c>
      <c r="D51" s="198"/>
      <c r="E51" s="288" t="s">
        <v>175</v>
      </c>
      <c r="F51" s="199">
        <f>SUM(F52)</f>
        <v>14505</v>
      </c>
      <c r="G51" s="199">
        <f t="shared" ref="G51:I51" si="19">SUM(G52)</f>
        <v>10243</v>
      </c>
      <c r="H51" s="199">
        <f t="shared" si="19"/>
        <v>0</v>
      </c>
      <c r="I51" s="199">
        <f t="shared" si="19"/>
        <v>22761</v>
      </c>
      <c r="J51" s="203">
        <f t="shared" si="16"/>
        <v>156.91830403309203</v>
      </c>
      <c r="K51" s="173">
        <v>0</v>
      </c>
    </row>
    <row r="52" spans="1:11">
      <c r="A52" s="149"/>
      <c r="B52" s="149"/>
      <c r="C52" s="149"/>
      <c r="D52" s="200">
        <v>3121</v>
      </c>
      <c r="E52" s="289" t="s">
        <v>175</v>
      </c>
      <c r="F52" s="151">
        <v>14505</v>
      </c>
      <c r="G52" s="151">
        <v>10243</v>
      </c>
      <c r="H52" s="151"/>
      <c r="I52" s="151">
        <v>22761</v>
      </c>
      <c r="J52" s="202">
        <f t="shared" si="16"/>
        <v>156.91830403309203</v>
      </c>
      <c r="K52" s="173">
        <v>0</v>
      </c>
    </row>
    <row r="53" spans="1:11">
      <c r="A53" s="180"/>
      <c r="B53" s="180"/>
      <c r="C53" s="180">
        <v>313</v>
      </c>
      <c r="D53" s="198"/>
      <c r="E53" s="288" t="s">
        <v>176</v>
      </c>
      <c r="F53" s="199">
        <f>SUM(F54+F55)</f>
        <v>51619</v>
      </c>
      <c r="G53" s="199">
        <f t="shared" ref="G53:I53" si="20">SUM(G54+G55)</f>
        <v>41604</v>
      </c>
      <c r="H53" s="199">
        <f t="shared" si="20"/>
        <v>0</v>
      </c>
      <c r="I53" s="199">
        <f t="shared" si="20"/>
        <v>59905</v>
      </c>
      <c r="J53" s="203">
        <f t="shared" si="16"/>
        <v>116.05222883046939</v>
      </c>
      <c r="K53" s="173">
        <v>0</v>
      </c>
    </row>
    <row r="54" spans="1:11">
      <c r="A54" s="149"/>
      <c r="B54" s="149"/>
      <c r="C54" s="149"/>
      <c r="D54" s="200">
        <v>3132</v>
      </c>
      <c r="E54" s="289" t="s">
        <v>177</v>
      </c>
      <c r="F54" s="151">
        <v>51585</v>
      </c>
      <c r="G54" s="151">
        <v>41604</v>
      </c>
      <c r="H54" s="151"/>
      <c r="I54" s="151">
        <v>59905</v>
      </c>
      <c r="J54" s="202">
        <f t="shared" si="16"/>
        <v>116.12871958902782</v>
      </c>
      <c r="K54" s="173">
        <v>0</v>
      </c>
    </row>
    <row r="55" spans="1:11">
      <c r="A55" s="149"/>
      <c r="B55" s="149"/>
      <c r="C55" s="149"/>
      <c r="D55" s="200">
        <v>3133</v>
      </c>
      <c r="E55" s="289" t="s">
        <v>178</v>
      </c>
      <c r="F55" s="149">
        <v>34</v>
      </c>
      <c r="G55" s="149"/>
      <c r="H55" s="149"/>
      <c r="I55" s="149"/>
      <c r="J55" s="202">
        <f t="shared" si="16"/>
        <v>0</v>
      </c>
      <c r="K55" s="173">
        <v>0</v>
      </c>
    </row>
    <row r="56" spans="1:11">
      <c r="A56" s="179"/>
      <c r="B56" s="179">
        <v>32</v>
      </c>
      <c r="C56" s="179"/>
      <c r="D56" s="196"/>
      <c r="E56" s="287" t="s">
        <v>16</v>
      </c>
      <c r="F56" s="197">
        <f>SUM(F57+F62+F69+F79+F81)</f>
        <v>49682</v>
      </c>
      <c r="G56" s="197">
        <f>SUM(G57+G62+G69+G81)</f>
        <v>71081</v>
      </c>
      <c r="H56" s="197">
        <f>SUM(H57+H62+H69+H81)</f>
        <v>0</v>
      </c>
      <c r="I56" s="197">
        <f>SUM(I57+I62+I69+I81)</f>
        <v>65682</v>
      </c>
      <c r="J56" s="204">
        <f t="shared" si="16"/>
        <v>132.20482267219515</v>
      </c>
      <c r="K56" s="173">
        <v>0</v>
      </c>
    </row>
    <row r="57" spans="1:11">
      <c r="A57" s="180"/>
      <c r="B57" s="180"/>
      <c r="C57" s="180">
        <v>321</v>
      </c>
      <c r="D57" s="198"/>
      <c r="E57" s="288" t="s">
        <v>179</v>
      </c>
      <c r="F57" s="199">
        <f>SUM(F58:F61)</f>
        <v>11469</v>
      </c>
      <c r="G57" s="199">
        <f t="shared" ref="G57:I57" si="21">SUM(G58:G61)</f>
        <v>8293</v>
      </c>
      <c r="H57" s="199">
        <f t="shared" si="21"/>
        <v>0</v>
      </c>
      <c r="I57" s="199">
        <f t="shared" si="21"/>
        <v>14253</v>
      </c>
      <c r="J57" s="203">
        <f t="shared" si="16"/>
        <v>124.27413026419043</v>
      </c>
      <c r="K57" s="173">
        <v>0</v>
      </c>
    </row>
    <row r="58" spans="1:11">
      <c r="A58" s="149"/>
      <c r="B58" s="149"/>
      <c r="C58" s="149"/>
      <c r="D58" s="200">
        <v>3211</v>
      </c>
      <c r="E58" s="289" t="s">
        <v>180</v>
      </c>
      <c r="F58" s="151">
        <v>1519</v>
      </c>
      <c r="G58" s="151">
        <v>1328</v>
      </c>
      <c r="H58" s="151"/>
      <c r="I58" s="151">
        <v>1687</v>
      </c>
      <c r="J58" s="202">
        <f t="shared" si="16"/>
        <v>111.05990783410138</v>
      </c>
      <c r="K58" s="173">
        <v>0</v>
      </c>
    </row>
    <row r="59" spans="1:11" s="144" customFormat="1" ht="26.25">
      <c r="A59" s="149"/>
      <c r="B59" s="149"/>
      <c r="C59" s="149"/>
      <c r="D59" s="200">
        <v>3212</v>
      </c>
      <c r="E59" s="289" t="s">
        <v>255</v>
      </c>
      <c r="F59" s="151">
        <v>9665</v>
      </c>
      <c r="G59" s="151">
        <v>6965</v>
      </c>
      <c r="H59" s="151"/>
      <c r="I59" s="151">
        <v>12486</v>
      </c>
      <c r="J59" s="202">
        <f t="shared" si="16"/>
        <v>129.18779099844801</v>
      </c>
      <c r="K59" s="173">
        <v>0</v>
      </c>
    </row>
    <row r="60" spans="1:11">
      <c r="A60" s="149"/>
      <c r="B60" s="149"/>
      <c r="C60" s="149"/>
      <c r="D60" s="200">
        <v>3213</v>
      </c>
      <c r="E60" s="289" t="s">
        <v>181</v>
      </c>
      <c r="F60" s="149">
        <v>285</v>
      </c>
      <c r="G60" s="151"/>
      <c r="H60" s="151"/>
      <c r="I60" s="151">
        <v>80</v>
      </c>
      <c r="J60" s="202">
        <f t="shared" si="16"/>
        <v>28.07017543859649</v>
      </c>
      <c r="K60" s="173">
        <v>0</v>
      </c>
    </row>
    <row r="61" spans="1:11">
      <c r="A61" s="149"/>
      <c r="B61" s="149"/>
      <c r="C61" s="149"/>
      <c r="D61" s="200">
        <v>3214</v>
      </c>
      <c r="E61" s="289" t="s">
        <v>182</v>
      </c>
      <c r="F61" s="149"/>
      <c r="G61" s="149"/>
      <c r="H61" s="149"/>
      <c r="I61" s="149"/>
      <c r="J61" s="202">
        <v>0</v>
      </c>
      <c r="K61" s="173">
        <v>0</v>
      </c>
    </row>
    <row r="62" spans="1:11">
      <c r="A62" s="180"/>
      <c r="B62" s="180"/>
      <c r="C62" s="180">
        <v>322</v>
      </c>
      <c r="D62" s="198"/>
      <c r="E62" s="288" t="s">
        <v>183</v>
      </c>
      <c r="F62" s="199">
        <f>SUM(F63:F68)</f>
        <v>13742</v>
      </c>
      <c r="G62" s="199">
        <v>32118</v>
      </c>
      <c r="H62" s="199">
        <f t="shared" ref="G62:I62" si="22">SUM(H63:H68)</f>
        <v>0</v>
      </c>
      <c r="I62" s="199">
        <f t="shared" si="22"/>
        <v>25146</v>
      </c>
      <c r="J62" s="203">
        <f t="shared" si="16"/>
        <v>182.98646485227769</v>
      </c>
      <c r="K62" s="173">
        <v>0</v>
      </c>
    </row>
    <row r="63" spans="1:11">
      <c r="A63" s="149"/>
      <c r="B63" s="149"/>
      <c r="C63" s="149"/>
      <c r="D63" s="200">
        <v>3221</v>
      </c>
      <c r="E63" s="289" t="s">
        <v>184</v>
      </c>
      <c r="F63" s="151">
        <v>3710</v>
      </c>
      <c r="G63" s="151"/>
      <c r="H63" s="151"/>
      <c r="I63" s="151">
        <v>2230</v>
      </c>
      <c r="J63" s="202">
        <f t="shared" si="16"/>
        <v>60.107816711590303</v>
      </c>
      <c r="K63" s="173">
        <v>0</v>
      </c>
    </row>
    <row r="64" spans="1:11">
      <c r="A64" s="149"/>
      <c r="B64" s="149"/>
      <c r="C64" s="149"/>
      <c r="D64" s="200">
        <v>3222</v>
      </c>
      <c r="E64" s="289" t="s">
        <v>185</v>
      </c>
      <c r="F64" s="149">
        <v>475</v>
      </c>
      <c r="G64" s="149"/>
      <c r="H64" s="149"/>
      <c r="I64" s="149">
        <v>16209</v>
      </c>
      <c r="J64" s="202">
        <f t="shared" si="16"/>
        <v>3412.4210526315792</v>
      </c>
      <c r="K64" s="173">
        <v>0</v>
      </c>
    </row>
    <row r="65" spans="1:11">
      <c r="A65" s="149"/>
      <c r="B65" s="149"/>
      <c r="C65" s="149"/>
      <c r="D65" s="200">
        <v>3223</v>
      </c>
      <c r="E65" s="289" t="s">
        <v>186</v>
      </c>
      <c r="F65" s="151">
        <v>9020</v>
      </c>
      <c r="G65" s="151"/>
      <c r="H65" s="151"/>
      <c r="I65" s="151">
        <v>6407</v>
      </c>
      <c r="J65" s="202">
        <f t="shared" si="16"/>
        <v>71.031042128603104</v>
      </c>
      <c r="K65" s="173">
        <v>0</v>
      </c>
    </row>
    <row r="66" spans="1:11" ht="26.25">
      <c r="A66" s="149"/>
      <c r="B66" s="149"/>
      <c r="C66" s="149"/>
      <c r="D66" s="200">
        <v>3224</v>
      </c>
      <c r="E66" s="289" t="s">
        <v>187</v>
      </c>
      <c r="F66" s="151">
        <v>37</v>
      </c>
      <c r="G66" s="151"/>
      <c r="H66" s="151"/>
      <c r="I66" s="151">
        <v>300</v>
      </c>
      <c r="J66" s="202">
        <f t="shared" si="16"/>
        <v>810.81081081081084</v>
      </c>
      <c r="K66" s="173">
        <v>0</v>
      </c>
    </row>
    <row r="67" spans="1:11">
      <c r="A67" s="149"/>
      <c r="B67" s="149"/>
      <c r="C67" s="149"/>
      <c r="D67" s="200">
        <v>3225</v>
      </c>
      <c r="E67" s="289" t="s">
        <v>188</v>
      </c>
      <c r="F67" s="149">
        <v>500</v>
      </c>
      <c r="G67" s="149"/>
      <c r="H67" s="149"/>
      <c r="I67" s="149"/>
      <c r="J67" s="202">
        <f t="shared" si="16"/>
        <v>0</v>
      </c>
      <c r="K67" s="173">
        <v>0</v>
      </c>
    </row>
    <row r="68" spans="1:11" ht="26.25">
      <c r="A68" s="149"/>
      <c r="B68" s="149"/>
      <c r="C68" s="149"/>
      <c r="D68" s="200">
        <v>3227</v>
      </c>
      <c r="E68" s="289" t="s">
        <v>189</v>
      </c>
      <c r="F68" s="149"/>
      <c r="G68" s="149"/>
      <c r="H68" s="149"/>
      <c r="I68" s="149"/>
      <c r="J68" s="202">
        <v>0</v>
      </c>
      <c r="K68" s="173">
        <v>0</v>
      </c>
    </row>
    <row r="69" spans="1:11">
      <c r="A69" s="180"/>
      <c r="B69" s="180"/>
      <c r="C69" s="180">
        <v>323</v>
      </c>
      <c r="D69" s="198"/>
      <c r="E69" s="288" t="s">
        <v>190</v>
      </c>
      <c r="F69" s="199">
        <f>SUM(F70:F78)</f>
        <v>20981</v>
      </c>
      <c r="G69" s="199">
        <v>29640</v>
      </c>
      <c r="H69" s="199">
        <f t="shared" ref="G69:I69" si="23">SUM(H70:H78)</f>
        <v>0</v>
      </c>
      <c r="I69" s="199">
        <f t="shared" si="23"/>
        <v>24234</v>
      </c>
      <c r="J69" s="203">
        <f t="shared" si="16"/>
        <v>115.50450407511559</v>
      </c>
      <c r="K69" s="173">
        <v>0</v>
      </c>
    </row>
    <row r="70" spans="1:11">
      <c r="A70" s="149"/>
      <c r="B70" s="149"/>
      <c r="C70" s="149"/>
      <c r="D70" s="200">
        <v>3231</v>
      </c>
      <c r="E70" s="289" t="s">
        <v>191</v>
      </c>
      <c r="F70" s="151">
        <v>6395</v>
      </c>
      <c r="G70" s="151"/>
      <c r="H70" s="151"/>
      <c r="I70" s="151">
        <v>5500</v>
      </c>
      <c r="J70" s="202">
        <f t="shared" si="16"/>
        <v>86.004691164972641</v>
      </c>
      <c r="K70" s="173">
        <v>0</v>
      </c>
    </row>
    <row r="71" spans="1:11" ht="26.25">
      <c r="A71" s="149"/>
      <c r="B71" s="149"/>
      <c r="C71" s="149"/>
      <c r="D71" s="200">
        <v>3232</v>
      </c>
      <c r="E71" s="289" t="s">
        <v>192</v>
      </c>
      <c r="F71" s="151">
        <v>8667</v>
      </c>
      <c r="G71" s="151"/>
      <c r="H71" s="151"/>
      <c r="I71" s="151">
        <v>11681</v>
      </c>
      <c r="J71" s="202">
        <f t="shared" si="16"/>
        <v>134.77558555440174</v>
      </c>
      <c r="K71" s="173">
        <v>0</v>
      </c>
    </row>
    <row r="72" spans="1:11">
      <c r="A72" s="149"/>
      <c r="B72" s="149"/>
      <c r="C72" s="149"/>
      <c r="D72" s="200">
        <v>3233</v>
      </c>
      <c r="E72" s="289" t="s">
        <v>193</v>
      </c>
      <c r="F72" s="149"/>
      <c r="G72" s="149"/>
      <c r="H72" s="149"/>
      <c r="I72" s="149"/>
      <c r="J72" s="202">
        <v>0</v>
      </c>
      <c r="K72" s="173">
        <v>0</v>
      </c>
    </row>
    <row r="73" spans="1:11">
      <c r="A73" s="149"/>
      <c r="B73" s="149"/>
      <c r="C73" s="149"/>
      <c r="D73" s="200">
        <v>3234</v>
      </c>
      <c r="E73" s="289" t="s">
        <v>194</v>
      </c>
      <c r="F73" s="151">
        <v>1914</v>
      </c>
      <c r="G73" s="151"/>
      <c r="H73" s="151"/>
      <c r="I73" s="151">
        <v>1934</v>
      </c>
      <c r="J73" s="202">
        <f t="shared" si="16"/>
        <v>101.04493207941483</v>
      </c>
      <c r="K73" s="173">
        <v>0</v>
      </c>
    </row>
    <row r="74" spans="1:11">
      <c r="A74" s="149"/>
      <c r="B74" s="149"/>
      <c r="C74" s="149"/>
      <c r="D74" s="200">
        <v>3235</v>
      </c>
      <c r="E74" s="289" t="s">
        <v>195</v>
      </c>
      <c r="F74" s="149"/>
      <c r="G74" s="149"/>
      <c r="H74" s="149"/>
      <c r="I74" s="149"/>
      <c r="J74" s="202">
        <v>0</v>
      </c>
      <c r="K74" s="173">
        <v>0</v>
      </c>
    </row>
    <row r="75" spans="1:11">
      <c r="A75" s="149"/>
      <c r="B75" s="149"/>
      <c r="C75" s="149"/>
      <c r="D75" s="200">
        <v>3236</v>
      </c>
      <c r="E75" s="289" t="s">
        <v>196</v>
      </c>
      <c r="F75" s="151">
        <v>929</v>
      </c>
      <c r="G75" s="151"/>
      <c r="H75" s="151"/>
      <c r="I75" s="151">
        <v>350</v>
      </c>
      <c r="J75" s="202">
        <f t="shared" si="16"/>
        <v>37.674919268030138</v>
      </c>
      <c r="K75" s="173">
        <v>0</v>
      </c>
    </row>
    <row r="76" spans="1:11">
      <c r="A76" s="149"/>
      <c r="B76" s="149"/>
      <c r="C76" s="149"/>
      <c r="D76" s="200">
        <v>3237</v>
      </c>
      <c r="E76" s="289" t="s">
        <v>197</v>
      </c>
      <c r="F76" s="151"/>
      <c r="G76" s="149"/>
      <c r="H76" s="149"/>
      <c r="I76" s="151">
        <v>15</v>
      </c>
      <c r="J76" s="202">
        <v>0</v>
      </c>
      <c r="K76" s="173">
        <v>0</v>
      </c>
    </row>
    <row r="77" spans="1:11">
      <c r="A77" s="149"/>
      <c r="B77" s="149"/>
      <c r="C77" s="149"/>
      <c r="D77" s="200">
        <v>3238</v>
      </c>
      <c r="E77" s="289" t="s">
        <v>198</v>
      </c>
      <c r="F77" s="149">
        <v>3076</v>
      </c>
      <c r="G77" s="151"/>
      <c r="H77" s="151"/>
      <c r="I77" s="151">
        <v>2258</v>
      </c>
      <c r="J77" s="202">
        <f t="shared" si="16"/>
        <v>73.407022106631985</v>
      </c>
      <c r="K77" s="173">
        <v>0</v>
      </c>
    </row>
    <row r="78" spans="1:11">
      <c r="A78" s="149"/>
      <c r="B78" s="149"/>
      <c r="C78" s="149"/>
      <c r="D78" s="200">
        <v>3239</v>
      </c>
      <c r="E78" s="289" t="s">
        <v>199</v>
      </c>
      <c r="F78" s="149"/>
      <c r="G78" s="149"/>
      <c r="H78" s="149"/>
      <c r="I78" s="149">
        <v>2496</v>
      </c>
      <c r="J78" s="202">
        <v>0</v>
      </c>
      <c r="K78" s="173">
        <v>0</v>
      </c>
    </row>
    <row r="79" spans="1:11" s="144" customFormat="1" ht="26.25">
      <c r="A79" s="180"/>
      <c r="B79" s="180"/>
      <c r="C79" s="180">
        <v>324</v>
      </c>
      <c r="D79" s="198"/>
      <c r="E79" s="288" t="s">
        <v>248</v>
      </c>
      <c r="F79" s="180">
        <f>SUM(F80)</f>
        <v>0</v>
      </c>
      <c r="G79" s="180">
        <f t="shared" ref="G79:I79" si="24">SUM(G80)</f>
        <v>0</v>
      </c>
      <c r="H79" s="180">
        <f t="shared" si="24"/>
        <v>0</v>
      </c>
      <c r="I79" s="180">
        <f t="shared" si="24"/>
        <v>0</v>
      </c>
      <c r="J79" s="203">
        <v>0</v>
      </c>
      <c r="K79" s="173">
        <v>0</v>
      </c>
    </row>
    <row r="80" spans="1:11" s="144" customFormat="1" ht="26.25">
      <c r="A80" s="183"/>
      <c r="B80" s="183"/>
      <c r="C80" s="183"/>
      <c r="D80" s="349">
        <v>3241</v>
      </c>
      <c r="E80" s="358" t="s">
        <v>248</v>
      </c>
      <c r="F80" s="183"/>
      <c r="G80" s="183"/>
      <c r="H80" s="183"/>
      <c r="I80" s="183"/>
      <c r="J80" s="202">
        <v>0</v>
      </c>
      <c r="K80" s="173">
        <v>0</v>
      </c>
    </row>
    <row r="81" spans="1:11" ht="26.25">
      <c r="A81" s="180"/>
      <c r="B81" s="180"/>
      <c r="C81" s="180">
        <v>329</v>
      </c>
      <c r="D81" s="198"/>
      <c r="E81" s="288" t="s">
        <v>200</v>
      </c>
      <c r="F81" s="199">
        <f>SUM(F82:F88)</f>
        <v>3490</v>
      </c>
      <c r="G81" s="199">
        <f t="shared" ref="G81:I81" si="25">SUM(G82:G88)</f>
        <v>1030</v>
      </c>
      <c r="H81" s="199">
        <f t="shared" si="25"/>
        <v>0</v>
      </c>
      <c r="I81" s="199">
        <f t="shared" si="25"/>
        <v>2049</v>
      </c>
      <c r="J81" s="203">
        <f t="shared" si="16"/>
        <v>58.710601719197712</v>
      </c>
      <c r="K81" s="173">
        <v>0</v>
      </c>
    </row>
    <row r="82" spans="1:11" ht="26.25">
      <c r="A82" s="149"/>
      <c r="B82" s="149"/>
      <c r="C82" s="149"/>
      <c r="D82" s="200">
        <v>3291</v>
      </c>
      <c r="E82" s="289" t="s">
        <v>201</v>
      </c>
      <c r="F82" s="149"/>
      <c r="G82" s="149"/>
      <c r="H82" s="151"/>
      <c r="I82" s="151"/>
      <c r="J82" s="202">
        <v>0</v>
      </c>
      <c r="K82" s="173">
        <v>0</v>
      </c>
    </row>
    <row r="83" spans="1:11">
      <c r="A83" s="149"/>
      <c r="B83" s="149"/>
      <c r="C83" s="149"/>
      <c r="D83" s="200">
        <v>3292</v>
      </c>
      <c r="E83" s="289" t="s">
        <v>202</v>
      </c>
      <c r="F83" s="149"/>
      <c r="G83" s="149"/>
      <c r="H83" s="149"/>
      <c r="I83" s="149"/>
      <c r="J83" s="202">
        <v>0</v>
      </c>
      <c r="K83" s="173">
        <v>0</v>
      </c>
    </row>
    <row r="84" spans="1:11">
      <c r="A84" s="149"/>
      <c r="B84" s="149"/>
      <c r="C84" s="149"/>
      <c r="D84" s="200">
        <v>3293</v>
      </c>
      <c r="E84" s="289" t="s">
        <v>203</v>
      </c>
      <c r="F84" s="149"/>
      <c r="G84" s="149"/>
      <c r="H84" s="149"/>
      <c r="I84" s="149"/>
      <c r="J84" s="202">
        <v>0</v>
      </c>
      <c r="K84" s="173">
        <v>0</v>
      </c>
    </row>
    <row r="85" spans="1:11">
      <c r="A85" s="149"/>
      <c r="B85" s="149"/>
      <c r="C85" s="149"/>
      <c r="D85" s="200">
        <v>3294</v>
      </c>
      <c r="E85" s="289" t="s">
        <v>204</v>
      </c>
      <c r="F85" s="149">
        <v>53</v>
      </c>
      <c r="G85" s="149">
        <v>137</v>
      </c>
      <c r="H85" s="149"/>
      <c r="I85" s="149">
        <v>163</v>
      </c>
      <c r="J85" s="202">
        <f t="shared" si="16"/>
        <v>307.54716981132077</v>
      </c>
      <c r="K85" s="173">
        <v>0</v>
      </c>
    </row>
    <row r="86" spans="1:11">
      <c r="A86" s="149"/>
      <c r="B86" s="149"/>
      <c r="C86" s="149"/>
      <c r="D86" s="200">
        <v>3295</v>
      </c>
      <c r="E86" s="289" t="s">
        <v>205</v>
      </c>
      <c r="F86" s="149">
        <v>1797</v>
      </c>
      <c r="G86" s="149"/>
      <c r="H86" s="149"/>
      <c r="I86" s="149">
        <v>1680</v>
      </c>
      <c r="J86" s="202">
        <f t="shared" si="16"/>
        <v>93.489148580968291</v>
      </c>
      <c r="K86" s="173">
        <v>0</v>
      </c>
    </row>
    <row r="87" spans="1:11">
      <c r="A87" s="149"/>
      <c r="B87" s="149"/>
      <c r="C87" s="149"/>
      <c r="D87" s="200">
        <v>3296</v>
      </c>
      <c r="E87" s="289" t="s">
        <v>206</v>
      </c>
      <c r="F87" s="151">
        <v>1622</v>
      </c>
      <c r="G87" s="149"/>
      <c r="H87" s="149"/>
      <c r="I87" s="149"/>
      <c r="J87" s="202">
        <f t="shared" si="16"/>
        <v>0</v>
      </c>
      <c r="K87" s="173">
        <v>0</v>
      </c>
    </row>
    <row r="88" spans="1:11" ht="26.25">
      <c r="A88" s="149"/>
      <c r="B88" s="149"/>
      <c r="C88" s="149"/>
      <c r="D88" s="200">
        <v>3299</v>
      </c>
      <c r="E88" s="289" t="s">
        <v>200</v>
      </c>
      <c r="F88" s="151">
        <v>18</v>
      </c>
      <c r="G88" s="149">
        <v>893</v>
      </c>
      <c r="H88" s="151"/>
      <c r="I88" s="151">
        <v>206</v>
      </c>
      <c r="J88" s="202">
        <f t="shared" si="16"/>
        <v>1144.4444444444446</v>
      </c>
      <c r="K88" s="173">
        <v>0</v>
      </c>
    </row>
    <row r="89" spans="1:11">
      <c r="A89" s="179"/>
      <c r="B89" s="179">
        <v>34</v>
      </c>
      <c r="C89" s="179"/>
      <c r="D89" s="196"/>
      <c r="E89" s="287" t="s">
        <v>51</v>
      </c>
      <c r="F89" s="197">
        <f>SUM(F90)</f>
        <v>1890</v>
      </c>
      <c r="G89" s="197">
        <f t="shared" ref="G89:I89" si="26">SUM(G90)</f>
        <v>325</v>
      </c>
      <c r="H89" s="197">
        <f t="shared" si="26"/>
        <v>0</v>
      </c>
      <c r="I89" s="197">
        <f t="shared" si="26"/>
        <v>590</v>
      </c>
      <c r="J89" s="204">
        <f t="shared" si="16"/>
        <v>31.216931216931215</v>
      </c>
      <c r="K89" s="173">
        <v>0</v>
      </c>
    </row>
    <row r="90" spans="1:11">
      <c r="A90" s="180"/>
      <c r="B90" s="180"/>
      <c r="C90" s="180">
        <v>343</v>
      </c>
      <c r="D90" s="198"/>
      <c r="E90" s="288" t="s">
        <v>225</v>
      </c>
      <c r="F90" s="199">
        <f>SUM(F91:F94)</f>
        <v>1890</v>
      </c>
      <c r="G90" s="199">
        <f t="shared" ref="G90:I90" si="27">SUM(G91:G94)</f>
        <v>325</v>
      </c>
      <c r="H90" s="199">
        <f t="shared" si="27"/>
        <v>0</v>
      </c>
      <c r="I90" s="199">
        <f t="shared" si="27"/>
        <v>590</v>
      </c>
      <c r="J90" s="203">
        <f t="shared" si="16"/>
        <v>31.216931216931215</v>
      </c>
      <c r="K90" s="173">
        <v>0</v>
      </c>
    </row>
    <row r="91" spans="1:11" ht="26.25">
      <c r="A91" s="149"/>
      <c r="B91" s="149"/>
      <c r="C91" s="149"/>
      <c r="D91" s="200">
        <v>3431</v>
      </c>
      <c r="E91" s="289" t="s">
        <v>207</v>
      </c>
      <c r="F91" s="149">
        <v>451</v>
      </c>
      <c r="G91" s="149">
        <v>222</v>
      </c>
      <c r="H91" s="149"/>
      <c r="I91" s="149">
        <v>573</v>
      </c>
      <c r="J91" s="202">
        <f t="shared" si="16"/>
        <v>127.0509977827051</v>
      </c>
      <c r="K91" s="173">
        <v>0</v>
      </c>
    </row>
    <row r="92" spans="1:11" ht="26.25">
      <c r="A92" s="149"/>
      <c r="B92" s="149"/>
      <c r="C92" s="149"/>
      <c r="D92" s="200">
        <v>3432</v>
      </c>
      <c r="E92" s="289" t="s">
        <v>208</v>
      </c>
      <c r="F92" s="149"/>
      <c r="G92" s="149"/>
      <c r="H92" s="149"/>
      <c r="I92" s="149"/>
      <c r="J92" s="202">
        <v>0</v>
      </c>
      <c r="K92" s="173">
        <v>0</v>
      </c>
    </row>
    <row r="93" spans="1:11">
      <c r="A93" s="149"/>
      <c r="B93" s="149"/>
      <c r="C93" s="149"/>
      <c r="D93" s="200">
        <v>3433</v>
      </c>
      <c r="E93" s="289" t="s">
        <v>209</v>
      </c>
      <c r="F93" s="151">
        <v>1439</v>
      </c>
      <c r="G93" s="149"/>
      <c r="H93" s="149"/>
      <c r="I93" s="149">
        <v>17</v>
      </c>
      <c r="J93" s="202">
        <f t="shared" si="16"/>
        <v>1.1813759555246699</v>
      </c>
      <c r="K93" s="173">
        <v>0</v>
      </c>
    </row>
    <row r="94" spans="1:11" ht="26.25">
      <c r="A94" s="149"/>
      <c r="B94" s="149"/>
      <c r="C94" s="149"/>
      <c r="D94" s="200">
        <v>3434</v>
      </c>
      <c r="E94" s="289" t="s">
        <v>210</v>
      </c>
      <c r="F94" s="149"/>
      <c r="G94" s="149">
        <v>103</v>
      </c>
      <c r="H94" s="149"/>
      <c r="I94" s="149"/>
      <c r="J94" s="202">
        <v>0</v>
      </c>
      <c r="K94" s="173">
        <v>0</v>
      </c>
    </row>
    <row r="95" spans="1:11" s="144" customFormat="1" ht="39">
      <c r="A95" s="179"/>
      <c r="B95" s="179">
        <v>37</v>
      </c>
      <c r="C95" s="179"/>
      <c r="D95" s="196"/>
      <c r="E95" s="287" t="s">
        <v>49</v>
      </c>
      <c r="F95" s="179">
        <f>SUM(F96)</f>
        <v>5939</v>
      </c>
      <c r="G95" s="179">
        <f t="shared" ref="G95:I95" si="28">SUM(G96)</f>
        <v>0</v>
      </c>
      <c r="H95" s="179">
        <f t="shared" si="28"/>
        <v>0</v>
      </c>
      <c r="I95" s="179">
        <f t="shared" si="28"/>
        <v>6756</v>
      </c>
      <c r="J95" s="204">
        <f t="shared" si="16"/>
        <v>113.75652466745242</v>
      </c>
      <c r="K95" s="173">
        <v>0</v>
      </c>
    </row>
    <row r="96" spans="1:11" s="144" customFormat="1" ht="26.25">
      <c r="A96" s="180"/>
      <c r="B96" s="180"/>
      <c r="C96" s="180">
        <v>372</v>
      </c>
      <c r="D96" s="198"/>
      <c r="E96" s="288" t="s">
        <v>227</v>
      </c>
      <c r="F96" s="180">
        <f>SUM(F97)</f>
        <v>5939</v>
      </c>
      <c r="G96" s="180">
        <f t="shared" ref="G96:I96" si="29">SUM(G97)</f>
        <v>0</v>
      </c>
      <c r="H96" s="180">
        <f t="shared" si="29"/>
        <v>0</v>
      </c>
      <c r="I96" s="180">
        <f t="shared" si="29"/>
        <v>6756</v>
      </c>
      <c r="J96" s="203">
        <f t="shared" si="16"/>
        <v>113.75652466745242</v>
      </c>
      <c r="K96" s="173">
        <v>0</v>
      </c>
    </row>
    <row r="97" spans="1:13" s="144" customFormat="1" ht="26.25">
      <c r="A97" s="149"/>
      <c r="B97" s="149"/>
      <c r="C97" s="149"/>
      <c r="D97" s="200">
        <v>3722</v>
      </c>
      <c r="E97" s="289" t="s">
        <v>226</v>
      </c>
      <c r="F97" s="149">
        <v>5939</v>
      </c>
      <c r="G97" s="149"/>
      <c r="H97" s="149"/>
      <c r="I97" s="149">
        <v>6756</v>
      </c>
      <c r="J97" s="202">
        <f t="shared" si="16"/>
        <v>113.75652466745242</v>
      </c>
      <c r="K97" s="173">
        <v>0</v>
      </c>
    </row>
    <row r="98" spans="1:13">
      <c r="A98" s="179"/>
      <c r="B98" s="179">
        <v>38</v>
      </c>
      <c r="C98" s="179"/>
      <c r="D98" s="196"/>
      <c r="E98" s="287" t="s">
        <v>52</v>
      </c>
      <c r="F98" s="179">
        <f>SUM(F99)</f>
        <v>0</v>
      </c>
      <c r="G98" s="179">
        <f t="shared" ref="G98:I98" si="30">SUM(G99)</f>
        <v>210</v>
      </c>
      <c r="H98" s="179">
        <f t="shared" si="30"/>
        <v>0</v>
      </c>
      <c r="I98" s="179">
        <f t="shared" si="30"/>
        <v>210</v>
      </c>
      <c r="J98" s="204">
        <v>0</v>
      </c>
      <c r="K98" s="173">
        <v>0</v>
      </c>
    </row>
    <row r="99" spans="1:13">
      <c r="A99" s="180"/>
      <c r="B99" s="180"/>
      <c r="C99" s="180">
        <v>381</v>
      </c>
      <c r="D99" s="198"/>
      <c r="E99" s="288" t="s">
        <v>165</v>
      </c>
      <c r="F99" s="180">
        <f>SUM(F100)</f>
        <v>0</v>
      </c>
      <c r="G99" s="180">
        <f t="shared" ref="G99:I99" si="31">SUM(G100)</f>
        <v>210</v>
      </c>
      <c r="H99" s="180">
        <f t="shared" si="31"/>
        <v>0</v>
      </c>
      <c r="I99" s="180">
        <f t="shared" si="31"/>
        <v>210</v>
      </c>
      <c r="J99" s="203">
        <v>0</v>
      </c>
      <c r="K99" s="173">
        <v>0</v>
      </c>
    </row>
    <row r="100" spans="1:13">
      <c r="A100" s="149"/>
      <c r="B100" s="149"/>
      <c r="C100" s="149"/>
      <c r="D100" s="200">
        <v>3812</v>
      </c>
      <c r="E100" s="289" t="s">
        <v>211</v>
      </c>
      <c r="F100" s="149"/>
      <c r="G100" s="149">
        <v>210</v>
      </c>
      <c r="H100" s="149"/>
      <c r="I100" s="149">
        <v>210</v>
      </c>
      <c r="J100" s="202">
        <v>0</v>
      </c>
      <c r="K100" s="173">
        <v>0</v>
      </c>
    </row>
    <row r="101" spans="1:13" ht="26.25">
      <c r="A101" s="178">
        <v>4</v>
      </c>
      <c r="B101" s="178"/>
      <c r="C101" s="178"/>
      <c r="D101" s="221"/>
      <c r="E101" s="290" t="s">
        <v>9</v>
      </c>
      <c r="F101" s="222">
        <f>SUM(F102+F114)</f>
        <v>6055</v>
      </c>
      <c r="G101" s="222">
        <f>SUM(G102+G114)</f>
        <v>35105</v>
      </c>
      <c r="H101" s="222">
        <f>SUM(H102+H114)</f>
        <v>0</v>
      </c>
      <c r="I101" s="222">
        <f>SUM(I102+I114)</f>
        <v>34076</v>
      </c>
      <c r="J101" s="178">
        <f t="shared" si="16"/>
        <v>562.77456647398844</v>
      </c>
      <c r="K101" s="173">
        <v>0</v>
      </c>
    </row>
    <row r="102" spans="1:13" ht="26.25">
      <c r="A102" s="179"/>
      <c r="B102" s="179">
        <v>42</v>
      </c>
      <c r="C102" s="179"/>
      <c r="D102" s="196"/>
      <c r="E102" s="287" t="s">
        <v>23</v>
      </c>
      <c r="F102" s="197">
        <f>SUM(F105+F112)</f>
        <v>6055</v>
      </c>
      <c r="G102" s="197">
        <f>SUM(G103+G105+G112)</f>
        <v>6042</v>
      </c>
      <c r="H102" s="197">
        <f>SUM(H105+H112)</f>
        <v>0</v>
      </c>
      <c r="I102" s="197">
        <f>SUM(I105+I112)</f>
        <v>5014</v>
      </c>
      <c r="J102" s="204">
        <f t="shared" si="16"/>
        <v>82.807597027250196</v>
      </c>
      <c r="K102" s="173">
        <v>0</v>
      </c>
    </row>
    <row r="103" spans="1:13" s="144" customFormat="1">
      <c r="A103" s="179"/>
      <c r="B103" s="179"/>
      <c r="C103" s="179">
        <v>421</v>
      </c>
      <c r="D103" s="196"/>
      <c r="E103" s="287" t="s">
        <v>262</v>
      </c>
      <c r="F103" s="197"/>
      <c r="G103" s="197">
        <f>SUM(G104)</f>
        <v>70</v>
      </c>
      <c r="H103" s="197"/>
      <c r="I103" s="197"/>
      <c r="J103" s="204"/>
      <c r="K103" s="173">
        <v>0</v>
      </c>
    </row>
    <row r="104" spans="1:13" s="144" customFormat="1">
      <c r="A104" s="179"/>
      <c r="B104" s="179"/>
      <c r="C104" s="179"/>
      <c r="D104" s="196">
        <v>4211</v>
      </c>
      <c r="E104" s="287" t="s">
        <v>262</v>
      </c>
      <c r="F104" s="197"/>
      <c r="G104" s="197">
        <v>70</v>
      </c>
      <c r="H104" s="197"/>
      <c r="I104" s="197"/>
      <c r="J104" s="204"/>
      <c r="K104" s="173">
        <v>0</v>
      </c>
    </row>
    <row r="105" spans="1:13">
      <c r="A105" s="180"/>
      <c r="B105" s="180"/>
      <c r="C105" s="180">
        <v>422</v>
      </c>
      <c r="D105" s="198"/>
      <c r="E105" s="288" t="s">
        <v>212</v>
      </c>
      <c r="F105" s="199">
        <f>SUM(F106:F111)</f>
        <v>866</v>
      </c>
      <c r="G105" s="199">
        <f t="shared" ref="G105:I105" si="32">SUM(G106:G111)</f>
        <v>0</v>
      </c>
      <c r="H105" s="199">
        <f t="shared" si="32"/>
        <v>0</v>
      </c>
      <c r="I105" s="199">
        <f t="shared" si="32"/>
        <v>0</v>
      </c>
      <c r="J105" s="203">
        <f t="shared" si="16"/>
        <v>0</v>
      </c>
      <c r="K105" s="173">
        <v>0</v>
      </c>
    </row>
    <row r="106" spans="1:13">
      <c r="A106" s="149"/>
      <c r="B106" s="149"/>
      <c r="C106" s="149"/>
      <c r="D106" s="200">
        <v>4221</v>
      </c>
      <c r="E106" s="289" t="s">
        <v>241</v>
      </c>
      <c r="F106" s="151">
        <v>866</v>
      </c>
      <c r="G106" s="149"/>
      <c r="H106" s="149"/>
      <c r="I106" s="149"/>
      <c r="J106" s="202">
        <f t="shared" si="16"/>
        <v>0</v>
      </c>
      <c r="K106" s="173">
        <v>0</v>
      </c>
    </row>
    <row r="107" spans="1:13">
      <c r="A107" s="149"/>
      <c r="B107" s="149"/>
      <c r="C107" s="149"/>
      <c r="D107" s="200">
        <v>4222</v>
      </c>
      <c r="E107" s="289" t="s">
        <v>213</v>
      </c>
      <c r="F107" s="149"/>
      <c r="G107" s="149"/>
      <c r="H107" s="149"/>
      <c r="I107" s="149"/>
      <c r="J107" s="202">
        <v>0</v>
      </c>
      <c r="K107" s="173">
        <v>0</v>
      </c>
      <c r="M107" s="150"/>
    </row>
    <row r="108" spans="1:13">
      <c r="A108" s="149"/>
      <c r="B108" s="149"/>
      <c r="C108" s="149"/>
      <c r="D108" s="200">
        <v>4223</v>
      </c>
      <c r="E108" s="289" t="s">
        <v>214</v>
      </c>
      <c r="F108" s="149"/>
      <c r="G108" s="149"/>
      <c r="H108" s="149"/>
      <c r="I108" s="149"/>
      <c r="J108" s="202">
        <v>0</v>
      </c>
      <c r="K108" s="173">
        <v>0</v>
      </c>
    </row>
    <row r="109" spans="1:13">
      <c r="A109" s="149"/>
      <c r="B109" s="149"/>
      <c r="C109" s="149"/>
      <c r="D109" s="200">
        <v>4225</v>
      </c>
      <c r="E109" s="289" t="s">
        <v>215</v>
      </c>
      <c r="F109" s="149"/>
      <c r="G109" s="149"/>
      <c r="H109" s="149"/>
      <c r="I109" s="149"/>
      <c r="J109" s="202">
        <v>0</v>
      </c>
      <c r="K109" s="173">
        <v>0</v>
      </c>
    </row>
    <row r="110" spans="1:13">
      <c r="A110" s="149"/>
      <c r="B110" s="149"/>
      <c r="C110" s="149"/>
      <c r="D110" s="200">
        <v>4226</v>
      </c>
      <c r="E110" s="289" t="s">
        <v>216</v>
      </c>
      <c r="F110" s="149"/>
      <c r="G110" s="149"/>
      <c r="H110" s="149"/>
      <c r="I110" s="149"/>
      <c r="J110" s="202">
        <v>0</v>
      </c>
      <c r="K110" s="173">
        <v>0</v>
      </c>
    </row>
    <row r="111" spans="1:13" ht="26.25">
      <c r="A111" s="149"/>
      <c r="B111" s="149"/>
      <c r="C111" s="149"/>
      <c r="D111" s="200">
        <v>4227</v>
      </c>
      <c r="E111" s="289" t="s">
        <v>217</v>
      </c>
      <c r="F111" s="149"/>
      <c r="G111" s="149"/>
      <c r="H111" s="149"/>
      <c r="I111" s="149"/>
      <c r="J111" s="202">
        <v>0</v>
      </c>
      <c r="K111" s="173">
        <v>0</v>
      </c>
    </row>
    <row r="112" spans="1:13" ht="26.25">
      <c r="A112" s="180"/>
      <c r="B112" s="180"/>
      <c r="C112" s="180">
        <v>424</v>
      </c>
      <c r="D112" s="198"/>
      <c r="E112" s="288" t="s">
        <v>218</v>
      </c>
      <c r="F112" s="199">
        <f>SUM(F113)</f>
        <v>5189</v>
      </c>
      <c r="G112" s="199">
        <f t="shared" ref="G112:I112" si="33">SUM(G113)</f>
        <v>5972</v>
      </c>
      <c r="H112" s="199">
        <f t="shared" si="33"/>
        <v>0</v>
      </c>
      <c r="I112" s="199">
        <f t="shared" si="33"/>
        <v>5014</v>
      </c>
      <c r="J112" s="203">
        <f t="shared" si="16"/>
        <v>96.627481210252455</v>
      </c>
      <c r="K112" s="173">
        <v>0</v>
      </c>
    </row>
    <row r="113" spans="1:11">
      <c r="A113" s="149"/>
      <c r="B113" s="149"/>
      <c r="C113" s="149"/>
      <c r="D113" s="200">
        <v>4241</v>
      </c>
      <c r="E113" s="291" t="s">
        <v>219</v>
      </c>
      <c r="F113" s="151">
        <v>5189</v>
      </c>
      <c r="G113" s="149">
        <v>5972</v>
      </c>
      <c r="H113" s="149"/>
      <c r="I113" s="151">
        <v>5014</v>
      </c>
      <c r="J113" s="202">
        <f t="shared" si="16"/>
        <v>96.627481210252455</v>
      </c>
      <c r="K113" s="173">
        <v>0</v>
      </c>
    </row>
    <row r="114" spans="1:11" s="144" customFormat="1" ht="26.25">
      <c r="A114" s="370"/>
      <c r="B114" s="370"/>
      <c r="C114" s="370">
        <v>45</v>
      </c>
      <c r="D114" s="371"/>
      <c r="E114" s="374" t="s">
        <v>257</v>
      </c>
      <c r="F114" s="372">
        <f>SUM(F115)</f>
        <v>0</v>
      </c>
      <c r="G114" s="372">
        <f t="shared" ref="G114:I115" si="34">SUM(G115)</f>
        <v>29063</v>
      </c>
      <c r="H114" s="372">
        <f t="shared" si="34"/>
        <v>0</v>
      </c>
      <c r="I114" s="372">
        <f t="shared" si="34"/>
        <v>29062</v>
      </c>
      <c r="J114" s="373"/>
      <c r="K114" s="373"/>
    </row>
    <row r="115" spans="1:11" ht="26.25">
      <c r="A115" s="180"/>
      <c r="B115" s="180"/>
      <c r="C115" s="180">
        <v>451</v>
      </c>
      <c r="D115" s="198"/>
      <c r="E115" s="288" t="s">
        <v>253</v>
      </c>
      <c r="F115" s="199">
        <f>SUM(F116)</f>
        <v>0</v>
      </c>
      <c r="G115" s="199">
        <f t="shared" si="34"/>
        <v>29063</v>
      </c>
      <c r="H115" s="199">
        <f t="shared" si="34"/>
        <v>0</v>
      </c>
      <c r="I115" s="199">
        <f t="shared" si="34"/>
        <v>29062</v>
      </c>
      <c r="J115" s="203"/>
      <c r="K115" s="203"/>
    </row>
    <row r="116" spans="1:11" ht="26.25">
      <c r="A116" s="149"/>
      <c r="B116" s="149"/>
      <c r="C116" s="149"/>
      <c r="D116" s="200">
        <v>4511</v>
      </c>
      <c r="E116" s="358" t="s">
        <v>253</v>
      </c>
      <c r="F116" s="151"/>
      <c r="G116" s="149">
        <v>29063</v>
      </c>
      <c r="H116" s="149"/>
      <c r="I116" s="151">
        <v>29062</v>
      </c>
      <c r="J116" s="202"/>
      <c r="K116" s="202"/>
    </row>
    <row r="117" spans="1:11">
      <c r="A117" s="149"/>
      <c r="B117" s="149"/>
      <c r="C117" s="149"/>
      <c r="D117" s="200"/>
      <c r="E117" s="291"/>
      <c r="F117" s="151"/>
      <c r="G117" s="149"/>
      <c r="H117" s="149"/>
      <c r="I117" s="151"/>
      <c r="J117" s="202"/>
      <c r="K117" s="202"/>
    </row>
  </sheetData>
  <mergeCells count="4">
    <mergeCell ref="A3:H3"/>
    <mergeCell ref="A5:H5"/>
    <mergeCell ref="A7:H7"/>
    <mergeCell ref="A1:K1"/>
  </mergeCells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4" workbookViewId="0">
      <selection activeCell="C15" sqref="C15"/>
    </sheetView>
  </sheetViews>
  <sheetFormatPr defaultRowHeight="15"/>
  <cols>
    <col min="1" max="5" width="25.28515625" customWidth="1"/>
    <col min="6" max="6" width="15.28515625" customWidth="1"/>
    <col min="7" max="7" width="14.140625" customWidth="1"/>
  </cols>
  <sheetData>
    <row r="1" spans="1:10" ht="42" customHeight="1">
      <c r="A1" s="423"/>
      <c r="B1" s="423"/>
      <c r="C1" s="423"/>
      <c r="D1" s="423"/>
      <c r="E1" s="423"/>
      <c r="F1" s="423"/>
      <c r="G1" s="423"/>
      <c r="H1" s="423"/>
      <c r="I1" s="423"/>
      <c r="J1" s="423"/>
    </row>
    <row r="2" spans="1:10" ht="18" customHeight="1">
      <c r="A2" s="24"/>
      <c r="B2" s="24"/>
      <c r="C2" s="24"/>
      <c r="D2" s="24"/>
      <c r="E2" s="24"/>
      <c r="F2" s="24"/>
      <c r="G2" s="24"/>
    </row>
    <row r="3" spans="1:10" ht="15.75" customHeight="1">
      <c r="A3" s="423"/>
      <c r="B3" s="423"/>
      <c r="C3" s="423"/>
      <c r="D3" s="423"/>
      <c r="E3" s="423"/>
      <c r="F3" s="423"/>
      <c r="G3" s="84"/>
    </row>
    <row r="4" spans="1:10" ht="18">
      <c r="B4" s="24"/>
      <c r="C4" s="24"/>
      <c r="D4" s="24"/>
      <c r="E4" s="5"/>
      <c r="F4" s="5"/>
      <c r="G4" s="5"/>
    </row>
    <row r="5" spans="1:10" ht="18" customHeight="1">
      <c r="A5" s="423"/>
      <c r="B5" s="423"/>
      <c r="C5" s="423"/>
      <c r="D5" s="423"/>
      <c r="E5" s="423"/>
      <c r="F5" s="423"/>
      <c r="G5" s="84"/>
    </row>
    <row r="6" spans="1:10" ht="18">
      <c r="A6" s="24"/>
      <c r="B6" s="24"/>
      <c r="C6" s="24"/>
      <c r="D6" s="24"/>
      <c r="E6" s="5"/>
      <c r="F6" s="5"/>
      <c r="G6" s="5"/>
    </row>
    <row r="7" spans="1:10" ht="15.75" customHeight="1">
      <c r="A7" s="423" t="s">
        <v>130</v>
      </c>
      <c r="B7" s="423"/>
      <c r="C7" s="423"/>
      <c r="D7" s="423"/>
      <c r="E7" s="423"/>
      <c r="F7" s="423"/>
      <c r="G7" s="84"/>
    </row>
    <row r="8" spans="1:10" ht="18">
      <c r="A8" s="24"/>
      <c r="B8" s="24"/>
      <c r="C8" s="24"/>
      <c r="D8" s="24"/>
      <c r="E8" s="5"/>
      <c r="F8" s="5"/>
      <c r="G8" s="5"/>
    </row>
    <row r="9" spans="1:10" ht="25.5">
      <c r="A9" s="3" t="s">
        <v>33</v>
      </c>
      <c r="B9" s="3" t="s">
        <v>140</v>
      </c>
      <c r="C9" s="3" t="s">
        <v>141</v>
      </c>
      <c r="D9" s="3" t="s">
        <v>142</v>
      </c>
      <c r="E9" s="3" t="s">
        <v>145</v>
      </c>
      <c r="F9" s="3" t="s">
        <v>150</v>
      </c>
      <c r="G9" s="3" t="s">
        <v>151</v>
      </c>
    </row>
    <row r="10" spans="1:10" s="120" customFormat="1">
      <c r="A10" s="106">
        <v>1</v>
      </c>
      <c r="B10" s="107">
        <v>2</v>
      </c>
      <c r="C10" s="106">
        <v>3</v>
      </c>
      <c r="D10" s="106">
        <v>4</v>
      </c>
      <c r="E10" s="106">
        <v>5</v>
      </c>
      <c r="F10" s="106">
        <v>6</v>
      </c>
      <c r="G10" s="106">
        <v>7</v>
      </c>
    </row>
    <row r="11" spans="1:10">
      <c r="A11" s="69" t="s">
        <v>0</v>
      </c>
      <c r="B11" s="59">
        <f>SUM(B12+B16+B19+B23)</f>
        <v>431808</v>
      </c>
      <c r="C11" s="60">
        <f>SUM(C12+C14+C16+C19+C23)</f>
        <v>412494</v>
      </c>
      <c r="D11" s="60">
        <f>SUM(D12+D14+D16+D19+D23)</f>
        <v>0</v>
      </c>
      <c r="E11" s="60">
        <f>SUM(E12+E14+E16+E19+E23)</f>
        <v>305247.34999999998</v>
      </c>
      <c r="F11" s="60">
        <f>SUM(E11/B11*100)</f>
        <v>70.690526808211047</v>
      </c>
      <c r="G11" s="60">
        <v>0</v>
      </c>
    </row>
    <row r="12" spans="1:10">
      <c r="A12" s="56" t="s">
        <v>35</v>
      </c>
      <c r="B12" s="52">
        <f>SUM(B13)</f>
        <v>8753</v>
      </c>
      <c r="C12" s="53">
        <f>SUM(C13)</f>
        <v>23554</v>
      </c>
      <c r="D12" s="53">
        <f>SUM(D13)</f>
        <v>0</v>
      </c>
      <c r="E12" s="53">
        <f>SUM(E13)</f>
        <v>16855.349999999999</v>
      </c>
      <c r="F12" s="114">
        <f t="shared" ref="F12:F24" si="0">SUM(E12/B12*100)</f>
        <v>192.56654861190447</v>
      </c>
      <c r="G12" s="60">
        <v>0</v>
      </c>
    </row>
    <row r="13" spans="1:10">
      <c r="A13" s="44" t="s">
        <v>36</v>
      </c>
      <c r="B13" s="8">
        <v>8753</v>
      </c>
      <c r="C13" s="9">
        <v>23554</v>
      </c>
      <c r="D13" s="9"/>
      <c r="E13" s="9">
        <v>16855.349999999999</v>
      </c>
      <c r="F13" s="118">
        <f t="shared" si="0"/>
        <v>192.56654861190447</v>
      </c>
      <c r="G13" s="60">
        <v>0</v>
      </c>
    </row>
    <row r="14" spans="1:10">
      <c r="A14" s="56" t="s">
        <v>37</v>
      </c>
      <c r="B14" s="63">
        <f>SUM(B15)</f>
        <v>0</v>
      </c>
      <c r="C14" s="53"/>
      <c r="D14" s="53">
        <f>SUM(D15)</f>
        <v>0</v>
      </c>
      <c r="E14" s="53">
        <f>SUM(E15)</f>
        <v>0</v>
      </c>
      <c r="F14" s="114">
        <v>0</v>
      </c>
      <c r="G14" s="60">
        <v>0</v>
      </c>
    </row>
    <row r="15" spans="1:10">
      <c r="A15" s="25" t="s">
        <v>57</v>
      </c>
      <c r="B15" s="8"/>
      <c r="C15" s="9">
        <v>1</v>
      </c>
      <c r="D15" s="9"/>
      <c r="E15" s="9"/>
      <c r="F15" s="118">
        <v>0</v>
      </c>
      <c r="G15" s="60">
        <v>0</v>
      </c>
    </row>
    <row r="16" spans="1:10" ht="25.5">
      <c r="A16" s="51" t="s">
        <v>34</v>
      </c>
      <c r="B16" s="52">
        <f>SUM(B17+B18)</f>
        <v>28648</v>
      </c>
      <c r="C16" s="53">
        <f>SUM(C17+C18)</f>
        <v>52643</v>
      </c>
      <c r="D16" s="53">
        <f>SUM(D17+D18)</f>
        <v>0</v>
      </c>
      <c r="E16" s="53">
        <f>SUM(E17+E18)</f>
        <v>60310</v>
      </c>
      <c r="F16" s="114">
        <f t="shared" si="0"/>
        <v>210.5208042446244</v>
      </c>
      <c r="G16" s="60">
        <v>0</v>
      </c>
    </row>
    <row r="17" spans="1:12" ht="38.25">
      <c r="A17" s="47" t="s">
        <v>114</v>
      </c>
      <c r="B17" s="8">
        <v>2044</v>
      </c>
      <c r="C17" s="9">
        <v>450</v>
      </c>
      <c r="D17" s="9"/>
      <c r="E17" s="9"/>
      <c r="F17" s="118">
        <f t="shared" si="0"/>
        <v>0</v>
      </c>
      <c r="G17" s="60">
        <v>0</v>
      </c>
    </row>
    <row r="18" spans="1:12">
      <c r="A18" s="47" t="s">
        <v>58</v>
      </c>
      <c r="B18" s="8">
        <v>26604</v>
      </c>
      <c r="C18" s="9">
        <v>52193</v>
      </c>
      <c r="D18" s="9"/>
      <c r="E18" s="9">
        <v>60310</v>
      </c>
      <c r="F18" s="118">
        <f t="shared" si="0"/>
        <v>226.69523379942865</v>
      </c>
      <c r="G18" s="60">
        <v>0</v>
      </c>
    </row>
    <row r="19" spans="1:12">
      <c r="A19" s="68" t="s">
        <v>59</v>
      </c>
      <c r="B19" s="52">
        <f>SUM(B20+B21+B22)</f>
        <v>394407</v>
      </c>
      <c r="C19" s="53">
        <f>SUM(C20:C22)</f>
        <v>336297</v>
      </c>
      <c r="D19" s="53">
        <f>SUM(D20:D22)</f>
        <v>0</v>
      </c>
      <c r="E19" s="53">
        <f>SUM(E20+E21+E22)</f>
        <v>228082</v>
      </c>
      <c r="F19" s="114">
        <f t="shared" si="0"/>
        <v>57.829095325387229</v>
      </c>
      <c r="G19" s="60">
        <v>0</v>
      </c>
      <c r="L19" s="113"/>
    </row>
    <row r="20" spans="1:12">
      <c r="A20" s="47" t="s">
        <v>61</v>
      </c>
      <c r="B20" s="8">
        <v>82</v>
      </c>
      <c r="C20" s="9"/>
      <c r="D20" s="9"/>
      <c r="E20" s="9">
        <v>8</v>
      </c>
      <c r="F20" s="118">
        <f t="shared" si="0"/>
        <v>9.7560975609756095</v>
      </c>
      <c r="G20" s="60">
        <v>0</v>
      </c>
      <c r="L20" s="119"/>
    </row>
    <row r="21" spans="1:12">
      <c r="A21" s="47" t="s">
        <v>60</v>
      </c>
      <c r="B21" s="8">
        <v>7885</v>
      </c>
      <c r="C21" s="9">
        <v>9092</v>
      </c>
      <c r="D21" s="9"/>
      <c r="E21" s="9">
        <v>9090</v>
      </c>
      <c r="F21" s="118">
        <f t="shared" si="0"/>
        <v>115.28218135700699</v>
      </c>
      <c r="G21" s="60">
        <v>0</v>
      </c>
      <c r="J21" s="116"/>
    </row>
    <row r="22" spans="1:12" ht="25.5">
      <c r="A22" s="47" t="s">
        <v>62</v>
      </c>
      <c r="B22" s="8">
        <v>386440</v>
      </c>
      <c r="C22" s="9">
        <v>327205</v>
      </c>
      <c r="D22" s="48"/>
      <c r="E22" s="48">
        <v>218984</v>
      </c>
      <c r="F22" s="118">
        <f t="shared" si="0"/>
        <v>56.66701169651175</v>
      </c>
      <c r="G22" s="60">
        <v>0</v>
      </c>
      <c r="I22" s="119"/>
    </row>
    <row r="23" spans="1:12">
      <c r="A23" s="68" t="s">
        <v>115</v>
      </c>
      <c r="B23" s="52">
        <f>SUM(B24)</f>
        <v>0</v>
      </c>
      <c r="C23" s="53">
        <f>SUM(C24)</f>
        <v>0</v>
      </c>
      <c r="D23" s="64"/>
      <c r="E23" s="64">
        <f>SUM(E24)</f>
        <v>0</v>
      </c>
      <c r="F23" s="114">
        <v>0</v>
      </c>
      <c r="G23" s="60">
        <v>0</v>
      </c>
      <c r="K23" s="119"/>
    </row>
    <row r="24" spans="1:12" ht="25.5">
      <c r="A24" s="47" t="s">
        <v>116</v>
      </c>
      <c r="B24" s="8"/>
      <c r="C24" s="9"/>
      <c r="D24" s="9"/>
      <c r="E24" s="9"/>
      <c r="F24" s="118">
        <v>0</v>
      </c>
      <c r="G24" s="60">
        <v>0</v>
      </c>
    </row>
    <row r="25" spans="1:12">
      <c r="A25" s="12"/>
      <c r="B25" s="8"/>
      <c r="C25" s="9"/>
      <c r="D25" s="9"/>
      <c r="E25" s="9"/>
      <c r="F25" s="10"/>
      <c r="G25" s="10"/>
    </row>
    <row r="27" spans="1:12" ht="15.75" customHeight="1">
      <c r="A27" s="423" t="s">
        <v>131</v>
      </c>
      <c r="B27" s="423"/>
      <c r="C27" s="423"/>
      <c r="D27" s="423"/>
      <c r="E27" s="423"/>
      <c r="F27" s="423"/>
      <c r="G27" s="84"/>
    </row>
    <row r="28" spans="1:12" ht="18">
      <c r="A28" s="24"/>
      <c r="B28" s="24"/>
      <c r="C28" s="24"/>
      <c r="D28" s="24"/>
      <c r="E28" s="5"/>
      <c r="F28" s="5"/>
      <c r="G28" s="5"/>
      <c r="J28" s="116"/>
    </row>
    <row r="29" spans="1:12" ht="25.5">
      <c r="A29" s="20" t="s">
        <v>33</v>
      </c>
      <c r="B29" s="19" t="s">
        <v>25</v>
      </c>
      <c r="C29" s="20" t="s">
        <v>125</v>
      </c>
      <c r="D29" s="20" t="s">
        <v>124</v>
      </c>
      <c r="E29" s="20" t="s">
        <v>127</v>
      </c>
      <c r="F29" s="20" t="s">
        <v>128</v>
      </c>
      <c r="G29" s="20" t="s">
        <v>126</v>
      </c>
    </row>
    <row r="30" spans="1:12">
      <c r="A30" s="106">
        <v>1</v>
      </c>
      <c r="B30" s="107">
        <v>2</v>
      </c>
      <c r="C30" s="106">
        <v>3</v>
      </c>
      <c r="D30" s="106">
        <v>4</v>
      </c>
      <c r="E30" s="106">
        <v>5</v>
      </c>
      <c r="F30" s="106">
        <v>6</v>
      </c>
      <c r="G30" s="106">
        <v>7</v>
      </c>
    </row>
    <row r="31" spans="1:12">
      <c r="A31" s="69" t="s">
        <v>1</v>
      </c>
      <c r="B31" s="59">
        <f>SUM(B32+B36+B39)</f>
        <v>435887</v>
      </c>
      <c r="C31" s="60">
        <f>SUM(C32+C34+C36+C39+C43)</f>
        <v>424712</v>
      </c>
      <c r="D31" s="60">
        <f>SUM(D32+D34+D36+D39+D43)</f>
        <v>0</v>
      </c>
      <c r="E31" s="60">
        <f>SUM(E32+E34+E36+E39+E43)</f>
        <v>305247</v>
      </c>
      <c r="F31" s="60">
        <f>SUM(E31/B31*100)</f>
        <v>70.02892951613606</v>
      </c>
      <c r="G31" s="60">
        <v>0</v>
      </c>
    </row>
    <row r="32" spans="1:12" ht="15.75" customHeight="1">
      <c r="A32" s="56" t="s">
        <v>35</v>
      </c>
      <c r="B32" s="63">
        <f>SUM(B33)</f>
        <v>8753</v>
      </c>
      <c r="C32" s="64">
        <f>SUM(C33)</f>
        <v>32646</v>
      </c>
      <c r="D32" s="64">
        <f>SUM(D33)</f>
        <v>0</v>
      </c>
      <c r="E32" s="64">
        <f>SUM(E33)</f>
        <v>16855</v>
      </c>
      <c r="F32" s="117">
        <f t="shared" ref="F32:F44" si="1">SUM(E32/B32*100)</f>
        <v>192.562549982863</v>
      </c>
      <c r="G32" s="60">
        <v>0</v>
      </c>
    </row>
    <row r="33" spans="1:11">
      <c r="A33" s="44" t="s">
        <v>36</v>
      </c>
      <c r="B33" s="8">
        <v>8753</v>
      </c>
      <c r="C33" s="9">
        <v>32646</v>
      </c>
      <c r="D33" s="9"/>
      <c r="E33" s="9">
        <v>16855</v>
      </c>
      <c r="F33" s="118">
        <f t="shared" si="1"/>
        <v>192.562549982863</v>
      </c>
      <c r="G33" s="60">
        <v>0</v>
      </c>
    </row>
    <row r="34" spans="1:11">
      <c r="A34" s="56" t="s">
        <v>37</v>
      </c>
      <c r="B34" s="52"/>
      <c r="C34" s="53">
        <f>SUM(C35)</f>
        <v>3118</v>
      </c>
      <c r="D34" s="53">
        <f>SUM(D35)</f>
        <v>0</v>
      </c>
      <c r="E34" s="53">
        <f>SUM(E35)</f>
        <v>0</v>
      </c>
      <c r="F34" s="114">
        <v>0</v>
      </c>
      <c r="G34" s="60">
        <v>0</v>
      </c>
    </row>
    <row r="35" spans="1:11">
      <c r="A35" s="25" t="s">
        <v>57</v>
      </c>
      <c r="B35" s="8"/>
      <c r="C35" s="9">
        <v>3118</v>
      </c>
      <c r="D35" s="9"/>
      <c r="E35" s="9"/>
      <c r="F35" s="115">
        <v>0</v>
      </c>
      <c r="G35" s="60">
        <v>0</v>
      </c>
      <c r="I35" s="112"/>
      <c r="J35" s="113"/>
    </row>
    <row r="36" spans="1:11" ht="25.5">
      <c r="A36" s="51" t="s">
        <v>34</v>
      </c>
      <c r="B36" s="52">
        <f>SUM(B37+B38)</f>
        <v>28648</v>
      </c>
      <c r="C36" s="53">
        <f>SUM(C37+C38)</f>
        <v>52643</v>
      </c>
      <c r="D36" s="53">
        <f>SUM(D37+D38)</f>
        <v>0</v>
      </c>
      <c r="E36" s="53">
        <f>SUM(E37+E38)</f>
        <v>60310</v>
      </c>
      <c r="F36" s="114">
        <f t="shared" si="1"/>
        <v>210.5208042446244</v>
      </c>
      <c r="G36" s="60">
        <v>0</v>
      </c>
    </row>
    <row r="37" spans="1:11" ht="38.25">
      <c r="A37" s="47" t="s">
        <v>114</v>
      </c>
      <c r="B37" s="8">
        <v>2044</v>
      </c>
      <c r="C37" s="9">
        <v>450</v>
      </c>
      <c r="D37" s="9"/>
      <c r="E37" s="9"/>
      <c r="F37" s="118">
        <f t="shared" si="1"/>
        <v>0</v>
      </c>
      <c r="G37" s="60">
        <v>0</v>
      </c>
    </row>
    <row r="38" spans="1:11">
      <c r="A38" s="47" t="s">
        <v>58</v>
      </c>
      <c r="B38" s="8">
        <v>26604</v>
      </c>
      <c r="C38" s="9">
        <v>52193</v>
      </c>
      <c r="D38" s="9"/>
      <c r="E38" s="9">
        <v>60310</v>
      </c>
      <c r="F38" s="118">
        <f t="shared" si="1"/>
        <v>226.69523379942865</v>
      </c>
      <c r="G38" s="60">
        <v>0</v>
      </c>
    </row>
    <row r="39" spans="1:11">
      <c r="A39" s="68" t="s">
        <v>59</v>
      </c>
      <c r="B39" s="52">
        <f>SUM(B40+B41+B42)</f>
        <v>398486</v>
      </c>
      <c r="C39" s="53">
        <f>SUM(C40:C42)</f>
        <v>336305</v>
      </c>
      <c r="D39" s="53">
        <f>SUM(D40:D42)</f>
        <v>0</v>
      </c>
      <c r="E39" s="53">
        <f>SUM(E40+E41+E42)</f>
        <v>228082</v>
      </c>
      <c r="F39" s="114">
        <f t="shared" si="1"/>
        <v>57.237142584683021</v>
      </c>
      <c r="G39" s="60">
        <v>0</v>
      </c>
    </row>
    <row r="40" spans="1:11">
      <c r="A40" s="47" t="s">
        <v>61</v>
      </c>
      <c r="B40" s="8">
        <v>82</v>
      </c>
      <c r="C40" s="9">
        <v>8</v>
      </c>
      <c r="D40" s="9"/>
      <c r="E40" s="9">
        <v>8</v>
      </c>
      <c r="F40" s="118">
        <f t="shared" si="1"/>
        <v>9.7560975609756095</v>
      </c>
      <c r="G40" s="60">
        <v>0</v>
      </c>
    </row>
    <row r="41" spans="1:11">
      <c r="A41" s="47" t="s">
        <v>60</v>
      </c>
      <c r="B41" s="8">
        <v>7885</v>
      </c>
      <c r="C41" s="9">
        <v>9092</v>
      </c>
      <c r="D41" s="9"/>
      <c r="E41" s="9">
        <v>9090</v>
      </c>
      <c r="F41" s="118">
        <f t="shared" si="1"/>
        <v>115.28218135700699</v>
      </c>
      <c r="G41" s="60">
        <v>0</v>
      </c>
    </row>
    <row r="42" spans="1:11" ht="25.5">
      <c r="A42" s="47" t="s">
        <v>62</v>
      </c>
      <c r="B42" s="8">
        <v>390519</v>
      </c>
      <c r="C42" s="9">
        <v>327205</v>
      </c>
      <c r="D42" s="9"/>
      <c r="E42" s="9">
        <v>218984</v>
      </c>
      <c r="F42" s="118">
        <f t="shared" si="1"/>
        <v>56.075120544711012</v>
      </c>
      <c r="G42" s="60">
        <v>0</v>
      </c>
      <c r="K42" s="116"/>
    </row>
    <row r="43" spans="1:11">
      <c r="A43" s="68" t="s">
        <v>115</v>
      </c>
      <c r="B43" s="52">
        <f>SUM(B44)</f>
        <v>0</v>
      </c>
      <c r="C43" s="53">
        <f>SUM(C44)</f>
        <v>0</v>
      </c>
      <c r="D43" s="53">
        <f>SUM(D44)</f>
        <v>0</v>
      </c>
      <c r="E43" s="53">
        <f>SUM(E44)</f>
        <v>0</v>
      </c>
      <c r="F43" s="114">
        <v>0</v>
      </c>
      <c r="G43" s="60">
        <v>0</v>
      </c>
    </row>
    <row r="44" spans="1:11" ht="25.5">
      <c r="A44" s="47" t="s">
        <v>116</v>
      </c>
      <c r="B44" s="8"/>
      <c r="C44" s="9"/>
      <c r="D44" s="9"/>
      <c r="E44" s="9"/>
      <c r="F44" s="118">
        <v>0</v>
      </c>
      <c r="G44" s="60">
        <v>0</v>
      </c>
    </row>
    <row r="45" spans="1:11">
      <c r="A45" s="12"/>
      <c r="B45" s="8"/>
      <c r="C45" s="9"/>
      <c r="D45" s="9"/>
      <c r="E45" s="9"/>
      <c r="F45" s="10"/>
      <c r="G45" s="10"/>
    </row>
  </sheetData>
  <mergeCells count="5">
    <mergeCell ref="A3:F3"/>
    <mergeCell ref="A5:F5"/>
    <mergeCell ref="A7:F7"/>
    <mergeCell ref="A27:F27"/>
    <mergeCell ref="A1:J1"/>
  </mergeCells>
  <pageMargins left="0.7" right="0.7" top="0.75" bottom="0.75" header="0.3" footer="0.3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>
      <selection activeCell="F16" sqref="F16"/>
    </sheetView>
  </sheetViews>
  <sheetFormatPr defaultRowHeight="15"/>
  <cols>
    <col min="1" max="1" width="37.7109375" customWidth="1"/>
    <col min="2" max="5" width="25.28515625" customWidth="1"/>
    <col min="6" max="6" width="16.7109375" customWidth="1"/>
    <col min="7" max="7" width="15.5703125" customWidth="1"/>
  </cols>
  <sheetData>
    <row r="1" spans="1:11" ht="42" customHeight="1">
      <c r="A1" s="423"/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1" ht="18" customHeight="1">
      <c r="A2" s="4"/>
      <c r="B2" s="4"/>
      <c r="C2" s="24"/>
      <c r="D2" s="4"/>
      <c r="E2" s="4"/>
      <c r="F2" s="4"/>
      <c r="G2" s="24"/>
    </row>
    <row r="3" spans="1:11" ht="15.75">
      <c r="A3" s="423"/>
      <c r="B3" s="423"/>
      <c r="C3" s="423"/>
      <c r="D3" s="423"/>
      <c r="E3" s="424"/>
      <c r="F3" s="424"/>
      <c r="G3" s="88"/>
    </row>
    <row r="4" spans="1:11" ht="18">
      <c r="A4" s="4"/>
      <c r="B4" s="4"/>
      <c r="C4" s="4"/>
      <c r="D4" s="4"/>
      <c r="E4" s="5"/>
      <c r="F4" s="5"/>
      <c r="G4" s="5"/>
    </row>
    <row r="5" spans="1:11" ht="18" customHeight="1">
      <c r="A5" s="423"/>
      <c r="B5" s="425"/>
      <c r="C5" s="425"/>
      <c r="D5" s="425"/>
      <c r="E5" s="425"/>
      <c r="F5" s="425"/>
      <c r="G5" s="89"/>
    </row>
    <row r="6" spans="1:11" ht="18">
      <c r="A6" s="4"/>
      <c r="B6" s="4"/>
      <c r="C6" s="4"/>
      <c r="D6" s="4"/>
      <c r="E6" s="5"/>
      <c r="F6" s="5"/>
      <c r="G6" s="5"/>
    </row>
    <row r="7" spans="1:11" ht="15.75">
      <c r="A7" s="423" t="s">
        <v>132</v>
      </c>
      <c r="B7" s="442"/>
      <c r="C7" s="442"/>
      <c r="D7" s="442"/>
      <c r="E7" s="442"/>
      <c r="F7" s="442"/>
      <c r="G7" s="90"/>
    </row>
    <row r="8" spans="1:11" ht="18">
      <c r="A8" s="4"/>
      <c r="B8" s="4"/>
      <c r="C8" s="4"/>
      <c r="D8" s="4"/>
      <c r="E8" s="5"/>
      <c r="F8" s="5"/>
      <c r="G8" s="5"/>
    </row>
    <row r="9" spans="1:11" ht="25.5">
      <c r="A9" s="3" t="s">
        <v>33</v>
      </c>
      <c r="B9" s="3" t="s">
        <v>140</v>
      </c>
      <c r="C9" s="3" t="s">
        <v>141</v>
      </c>
      <c r="D9" s="3" t="s">
        <v>142</v>
      </c>
      <c r="E9" s="3" t="s">
        <v>145</v>
      </c>
      <c r="F9" s="3" t="s">
        <v>148</v>
      </c>
      <c r="G9" s="3" t="s">
        <v>149</v>
      </c>
    </row>
    <row r="10" spans="1:11" s="120" customFormat="1">
      <c r="A10" s="106">
        <v>1</v>
      </c>
      <c r="B10" s="107">
        <v>2</v>
      </c>
      <c r="C10" s="106">
        <v>3</v>
      </c>
      <c r="D10" s="106">
        <v>4</v>
      </c>
      <c r="E10" s="106">
        <v>5</v>
      </c>
      <c r="F10" s="106">
        <v>6</v>
      </c>
      <c r="G10" s="106">
        <v>7</v>
      </c>
    </row>
    <row r="11" spans="1:11" ht="15.75" customHeight="1">
      <c r="A11" s="70" t="s">
        <v>10</v>
      </c>
      <c r="B11" s="71">
        <f>SUM(B12)</f>
        <v>3410760</v>
      </c>
      <c r="C11" s="30">
        <f>SUM(C12)</f>
        <v>418685</v>
      </c>
      <c r="D11" s="30">
        <f>SUM(D12)</f>
        <v>0</v>
      </c>
      <c r="E11" s="30">
        <f>SUM(E12)</f>
        <v>418685</v>
      </c>
      <c r="F11" s="30">
        <f>SUM(E11/B11*100)</f>
        <v>12.275416622688198</v>
      </c>
      <c r="G11" s="30">
        <v>0</v>
      </c>
    </row>
    <row r="12" spans="1:11" ht="15.75" customHeight="1">
      <c r="A12" s="65" t="s">
        <v>53</v>
      </c>
      <c r="B12" s="66">
        <f>SUM(B13:B15)</f>
        <v>3410760</v>
      </c>
      <c r="C12" s="67">
        <f>SUM(C13:C15)</f>
        <v>418685</v>
      </c>
      <c r="D12" s="67">
        <f>SUM(D13:D15)</f>
        <v>0</v>
      </c>
      <c r="E12" s="67">
        <f>SUM(E13:E15)</f>
        <v>418685</v>
      </c>
      <c r="F12" s="53">
        <f t="shared" ref="F12" si="0">SUM(E12/B12*100)</f>
        <v>12.275416622688198</v>
      </c>
      <c r="G12" s="53">
        <v>0</v>
      </c>
    </row>
    <row r="13" spans="1:11" ht="25.5">
      <c r="A13" s="17" t="s">
        <v>54</v>
      </c>
      <c r="B13" s="8">
        <v>3329545</v>
      </c>
      <c r="C13" s="9">
        <v>471</v>
      </c>
      <c r="D13" s="9"/>
      <c r="E13" s="9">
        <v>405010</v>
      </c>
      <c r="F13" s="9">
        <v>12</v>
      </c>
      <c r="G13" s="9">
        <v>0</v>
      </c>
    </row>
    <row r="14" spans="1:11">
      <c r="A14" s="16" t="s">
        <v>55</v>
      </c>
      <c r="B14" s="8">
        <v>3378</v>
      </c>
      <c r="C14" s="9">
        <v>405010</v>
      </c>
      <c r="D14" s="9"/>
      <c r="E14" s="9">
        <v>471</v>
      </c>
      <c r="F14" s="9">
        <v>14</v>
      </c>
      <c r="G14" s="9">
        <v>0</v>
      </c>
    </row>
    <row r="15" spans="1:11" ht="25.5">
      <c r="A15" s="46" t="s">
        <v>56</v>
      </c>
      <c r="B15" s="8">
        <v>77837</v>
      </c>
      <c r="C15" s="9">
        <v>13204</v>
      </c>
      <c r="D15" s="9"/>
      <c r="E15" s="9">
        <v>13204</v>
      </c>
      <c r="F15" s="9">
        <v>17</v>
      </c>
      <c r="G15" s="9">
        <v>0</v>
      </c>
    </row>
    <row r="16" spans="1:11">
      <c r="A16" s="11"/>
      <c r="B16" s="8"/>
      <c r="C16" s="9"/>
      <c r="D16" s="9"/>
      <c r="E16" s="9"/>
      <c r="F16" s="10"/>
      <c r="G16" s="10"/>
    </row>
    <row r="17" spans="1:7">
      <c r="A17" s="18"/>
      <c r="B17" s="8"/>
      <c r="C17" s="9"/>
      <c r="D17" s="9"/>
      <c r="E17" s="9"/>
      <c r="F17" s="10"/>
      <c r="G17" s="10"/>
    </row>
  </sheetData>
  <mergeCells count="4">
    <mergeCell ref="A3:F3"/>
    <mergeCell ref="A5:F5"/>
    <mergeCell ref="A7:F7"/>
    <mergeCell ref="A1:K1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>
      <selection activeCell="I8" sqref="I8"/>
    </sheetView>
  </sheetViews>
  <sheetFormatPr defaultRowHeight="15"/>
  <cols>
    <col min="1" max="1" width="7.42578125" bestFit="1" customWidth="1"/>
    <col min="2" max="2" width="8.42578125" bestFit="1" customWidth="1"/>
    <col min="3" max="7" width="25.28515625" customWidth="1"/>
    <col min="8" max="8" width="16" customWidth="1"/>
    <col min="9" max="9" width="11.7109375" customWidth="1"/>
  </cols>
  <sheetData>
    <row r="1" spans="1:9" ht="42" customHeight="1">
      <c r="A1" s="423"/>
      <c r="B1" s="423"/>
      <c r="C1" s="423"/>
      <c r="D1" s="423"/>
      <c r="E1" s="423"/>
      <c r="F1" s="423"/>
      <c r="G1" s="423"/>
      <c r="H1" s="423"/>
    </row>
    <row r="2" spans="1:9" ht="18" customHeight="1">
      <c r="A2" s="4"/>
      <c r="B2" s="4"/>
      <c r="C2" s="4"/>
      <c r="D2" s="4"/>
      <c r="E2" s="4"/>
      <c r="F2" s="4"/>
      <c r="G2" s="4"/>
      <c r="H2" s="4"/>
    </row>
    <row r="3" spans="1:9" ht="15.75" customHeight="1">
      <c r="A3" s="423" t="s">
        <v>13</v>
      </c>
      <c r="B3" s="423"/>
      <c r="C3" s="423"/>
      <c r="D3" s="423"/>
      <c r="E3" s="423"/>
      <c r="F3" s="423"/>
      <c r="G3" s="423"/>
      <c r="H3" s="423"/>
    </row>
    <row r="4" spans="1:9" ht="18">
      <c r="A4" s="4"/>
      <c r="B4" s="4"/>
      <c r="C4" s="4"/>
      <c r="D4" s="4"/>
      <c r="E4" s="4"/>
      <c r="F4" s="4"/>
      <c r="G4" s="5"/>
      <c r="H4" s="5"/>
    </row>
    <row r="5" spans="1:9" ht="18" customHeight="1">
      <c r="A5" s="423" t="s">
        <v>39</v>
      </c>
      <c r="B5" s="423"/>
      <c r="C5" s="423"/>
      <c r="D5" s="423"/>
      <c r="E5" s="423"/>
      <c r="F5" s="423"/>
      <c r="G5" s="423"/>
      <c r="H5" s="423"/>
    </row>
    <row r="6" spans="1:9" ht="18">
      <c r="A6" s="4"/>
      <c r="B6" s="4"/>
      <c r="C6" s="4"/>
      <c r="D6" s="4"/>
      <c r="E6" s="4"/>
      <c r="F6" s="4"/>
      <c r="G6" s="5"/>
      <c r="H6" s="5"/>
    </row>
    <row r="7" spans="1:9" ht="25.5">
      <c r="A7" s="3" t="s">
        <v>3</v>
      </c>
      <c r="B7" s="125" t="s">
        <v>4</v>
      </c>
      <c r="C7" s="125" t="s">
        <v>24</v>
      </c>
      <c r="D7" s="3" t="s">
        <v>140</v>
      </c>
      <c r="E7" s="3" t="s">
        <v>141</v>
      </c>
      <c r="F7" s="3" t="s">
        <v>142</v>
      </c>
      <c r="G7" s="3" t="s">
        <v>145</v>
      </c>
      <c r="H7" s="3" t="s">
        <v>148</v>
      </c>
      <c r="I7" s="3" t="s">
        <v>256</v>
      </c>
    </row>
    <row r="8" spans="1:9">
      <c r="A8" s="35"/>
      <c r="B8" s="36"/>
      <c r="C8" s="34" t="s">
        <v>41</v>
      </c>
      <c r="D8" s="36"/>
      <c r="E8" s="35"/>
      <c r="F8" s="35"/>
      <c r="G8" s="35"/>
      <c r="H8" s="35"/>
      <c r="I8" s="149"/>
    </row>
    <row r="9" spans="1:9" ht="25.5">
      <c r="A9" s="11">
        <v>8</v>
      </c>
      <c r="B9" s="11"/>
      <c r="C9" s="11" t="s">
        <v>11</v>
      </c>
      <c r="D9" s="8"/>
      <c r="E9" s="9"/>
      <c r="F9" s="9"/>
      <c r="G9" s="9"/>
      <c r="H9" s="9"/>
      <c r="I9" s="149"/>
    </row>
    <row r="10" spans="1:9">
      <c r="A10" s="11"/>
      <c r="B10" s="15">
        <v>84</v>
      </c>
      <c r="C10" s="15" t="s">
        <v>17</v>
      </c>
      <c r="D10" s="8"/>
      <c r="E10" s="9"/>
      <c r="F10" s="9"/>
      <c r="G10" s="9"/>
      <c r="H10" s="9"/>
      <c r="I10" s="149"/>
    </row>
    <row r="11" spans="1:9">
      <c r="A11" s="11"/>
      <c r="B11" s="15"/>
      <c r="C11" s="37"/>
      <c r="D11" s="8"/>
      <c r="E11" s="9"/>
      <c r="F11" s="9"/>
      <c r="G11" s="9"/>
      <c r="H11" s="9"/>
      <c r="I11" s="149"/>
    </row>
    <row r="12" spans="1:9">
      <c r="A12" s="11"/>
      <c r="B12" s="15"/>
      <c r="C12" s="34" t="s">
        <v>44</v>
      </c>
      <c r="D12" s="8"/>
      <c r="E12" s="9"/>
      <c r="F12" s="9"/>
      <c r="G12" s="9"/>
      <c r="H12" s="9"/>
      <c r="I12" s="149"/>
    </row>
    <row r="13" spans="1:9" ht="25.5">
      <c r="A13" s="13">
        <v>5</v>
      </c>
      <c r="B13" s="14"/>
      <c r="C13" s="25" t="s">
        <v>12</v>
      </c>
      <c r="D13" s="8"/>
      <c r="E13" s="9"/>
      <c r="F13" s="9"/>
      <c r="G13" s="9"/>
      <c r="H13" s="9"/>
      <c r="I13" s="149"/>
    </row>
    <row r="14" spans="1:9" ht="25.5">
      <c r="A14" s="15"/>
      <c r="B14" s="15">
        <v>54</v>
      </c>
      <c r="C14" s="26" t="s">
        <v>18</v>
      </c>
      <c r="D14" s="8"/>
      <c r="E14" s="9"/>
      <c r="F14" s="9"/>
      <c r="G14" s="9"/>
      <c r="H14" s="10"/>
      <c r="I14" s="149"/>
    </row>
    <row r="15" spans="1:9">
      <c r="I15" s="144"/>
    </row>
    <row r="16" spans="1:9">
      <c r="I16" s="144"/>
    </row>
    <row r="17" spans="9:9">
      <c r="I17" s="144"/>
    </row>
    <row r="18" spans="9:9">
      <c r="I18" s="144"/>
    </row>
    <row r="19" spans="9:9">
      <c r="I19" s="144"/>
    </row>
    <row r="20" spans="9:9">
      <c r="I20" s="144"/>
    </row>
    <row r="21" spans="9:9">
      <c r="I21" s="144"/>
    </row>
    <row r="22" spans="9:9">
      <c r="I22" s="144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opLeftCell="A4" workbookViewId="0">
      <selection activeCell="G8" sqref="G8"/>
    </sheetView>
  </sheetViews>
  <sheetFormatPr defaultRowHeight="15"/>
  <cols>
    <col min="1" max="5" width="25.28515625" customWidth="1"/>
    <col min="6" max="6" width="16.28515625" customWidth="1"/>
    <col min="7" max="7" width="10.28515625" customWidth="1"/>
  </cols>
  <sheetData>
    <row r="1" spans="1:7" ht="42" customHeight="1">
      <c r="A1" s="423"/>
      <c r="B1" s="423"/>
      <c r="C1" s="423"/>
      <c r="D1" s="423"/>
      <c r="E1" s="423"/>
      <c r="F1" s="423"/>
    </row>
    <row r="2" spans="1:7" ht="18" customHeight="1">
      <c r="A2" s="24"/>
      <c r="B2" s="24"/>
      <c r="C2" s="24"/>
      <c r="D2" s="24"/>
      <c r="E2" s="24"/>
      <c r="F2" s="24"/>
    </row>
    <row r="3" spans="1:7" ht="15.75" customHeight="1">
      <c r="A3" s="423" t="s">
        <v>13</v>
      </c>
      <c r="B3" s="423"/>
      <c r="C3" s="423"/>
      <c r="D3" s="423"/>
      <c r="E3" s="423"/>
      <c r="F3" s="423"/>
    </row>
    <row r="4" spans="1:7" ht="18">
      <c r="A4" s="24"/>
      <c r="B4" s="24"/>
      <c r="C4" s="24"/>
      <c r="D4" s="24"/>
      <c r="E4" s="5"/>
      <c r="F4" s="5"/>
    </row>
    <row r="5" spans="1:7" ht="18" customHeight="1">
      <c r="A5" s="423" t="s">
        <v>40</v>
      </c>
      <c r="B5" s="423"/>
      <c r="C5" s="423"/>
      <c r="D5" s="423"/>
      <c r="E5" s="423"/>
      <c r="F5" s="423"/>
    </row>
    <row r="6" spans="1:7" ht="18">
      <c r="A6" s="24"/>
      <c r="B6" s="24"/>
      <c r="C6" s="24"/>
      <c r="D6" s="24"/>
      <c r="E6" s="5"/>
      <c r="F6" s="5"/>
    </row>
    <row r="7" spans="1:7" ht="25.5">
      <c r="A7" s="125" t="s">
        <v>33</v>
      </c>
      <c r="B7" s="3" t="s">
        <v>140</v>
      </c>
      <c r="C7" s="3" t="s">
        <v>141</v>
      </c>
      <c r="D7" s="3" t="s">
        <v>142</v>
      </c>
      <c r="E7" s="3" t="s">
        <v>145</v>
      </c>
      <c r="F7" s="3" t="s">
        <v>148</v>
      </c>
      <c r="G7" s="3" t="s">
        <v>256</v>
      </c>
    </row>
    <row r="8" spans="1:7">
      <c r="A8" s="11" t="s">
        <v>41</v>
      </c>
      <c r="B8" s="8"/>
      <c r="C8" s="9"/>
      <c r="D8" s="9"/>
      <c r="E8" s="9"/>
      <c r="F8" s="9"/>
      <c r="G8" s="149"/>
    </row>
    <row r="9" spans="1:7" ht="25.5">
      <c r="A9" s="11" t="s">
        <v>42</v>
      </c>
      <c r="B9" s="8"/>
      <c r="C9" s="9"/>
      <c r="D9" s="9"/>
      <c r="E9" s="9"/>
      <c r="F9" s="9"/>
      <c r="G9" s="149"/>
    </row>
    <row r="10" spans="1:7" ht="25.5">
      <c r="A10" s="17" t="s">
        <v>43</v>
      </c>
      <c r="B10" s="8"/>
      <c r="C10" s="9"/>
      <c r="D10" s="9"/>
      <c r="E10" s="9"/>
      <c r="F10" s="9"/>
      <c r="G10" s="149"/>
    </row>
    <row r="11" spans="1:7">
      <c r="A11" s="17"/>
      <c r="B11" s="8"/>
      <c r="C11" s="9"/>
      <c r="D11" s="9"/>
      <c r="E11" s="9"/>
      <c r="F11" s="9"/>
      <c r="G11" s="149"/>
    </row>
    <row r="12" spans="1:7">
      <c r="A12" s="11" t="s">
        <v>44</v>
      </c>
      <c r="B12" s="8"/>
      <c r="C12" s="9"/>
      <c r="D12" s="9"/>
      <c r="E12" s="9"/>
      <c r="F12" s="9"/>
      <c r="G12" s="149"/>
    </row>
    <row r="13" spans="1:7">
      <c r="A13" s="25" t="s">
        <v>35</v>
      </c>
      <c r="B13" s="8"/>
      <c r="C13" s="9"/>
      <c r="D13" s="9"/>
      <c r="E13" s="9"/>
      <c r="F13" s="9"/>
      <c r="G13" s="149"/>
    </row>
    <row r="14" spans="1:7">
      <c r="A14" s="12" t="s">
        <v>36</v>
      </c>
      <c r="B14" s="8"/>
      <c r="C14" s="9"/>
      <c r="D14" s="9"/>
      <c r="E14" s="9"/>
      <c r="F14" s="10"/>
      <c r="G14" s="149"/>
    </row>
    <row r="15" spans="1:7">
      <c r="A15" s="25" t="s">
        <v>37</v>
      </c>
      <c r="B15" s="8"/>
      <c r="C15" s="9"/>
      <c r="D15" s="9"/>
      <c r="E15" s="9"/>
      <c r="F15" s="10"/>
      <c r="G15" s="149"/>
    </row>
    <row r="16" spans="1:7">
      <c r="A16" s="12" t="s">
        <v>38</v>
      </c>
      <c r="B16" s="8"/>
      <c r="C16" s="9"/>
      <c r="D16" s="9"/>
      <c r="E16" s="9"/>
      <c r="F16" s="10"/>
      <c r="G16" s="149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0"/>
  <sheetViews>
    <sheetView tabSelected="1" zoomScaleNormal="100" workbookViewId="0">
      <selection activeCell="H320" sqref="H320"/>
    </sheetView>
  </sheetViews>
  <sheetFormatPr defaultRowHeight="1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8" width="25.28515625" customWidth="1"/>
    <col min="9" max="10" width="17.7109375" customWidth="1"/>
  </cols>
  <sheetData>
    <row r="1" spans="1:11" ht="42" customHeight="1">
      <c r="A1" s="423"/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1" ht="18">
      <c r="A2" s="4"/>
      <c r="B2" s="4"/>
      <c r="C2" s="4"/>
      <c r="D2" s="4"/>
      <c r="E2" s="4"/>
      <c r="F2" s="4"/>
      <c r="G2" s="4"/>
      <c r="H2" s="5"/>
      <c r="I2" s="5"/>
      <c r="J2" s="5"/>
    </row>
    <row r="3" spans="1:11" ht="18">
      <c r="A3" s="24"/>
      <c r="B3" s="24"/>
      <c r="C3" s="24"/>
      <c r="D3" s="24"/>
      <c r="E3" s="24"/>
      <c r="F3" s="123" t="s">
        <v>133</v>
      </c>
      <c r="G3" s="24"/>
      <c r="H3" s="5"/>
      <c r="I3" s="5"/>
      <c r="J3" s="5"/>
    </row>
    <row r="4" spans="1:11" ht="18">
      <c r="A4" s="24"/>
      <c r="B4" s="24"/>
      <c r="C4" s="24"/>
      <c r="D4" s="24"/>
      <c r="E4" s="24"/>
      <c r="F4" s="123"/>
      <c r="G4" s="24"/>
      <c r="H4" s="5"/>
      <c r="I4" s="5"/>
      <c r="J4" s="5"/>
    </row>
    <row r="5" spans="1:11" ht="18" customHeight="1">
      <c r="A5" s="423" t="s">
        <v>134</v>
      </c>
      <c r="B5" s="423"/>
      <c r="C5" s="423"/>
      <c r="D5" s="423"/>
      <c r="E5" s="423"/>
      <c r="F5" s="423"/>
      <c r="G5" s="423"/>
      <c r="H5" s="423"/>
      <c r="I5" s="423"/>
      <c r="J5" s="109"/>
    </row>
    <row r="6" spans="1:11" ht="18">
      <c r="A6" s="4"/>
      <c r="B6" s="4"/>
      <c r="C6" s="4"/>
      <c r="D6" s="4"/>
      <c r="E6" s="4"/>
      <c r="F6" s="4"/>
      <c r="G6" s="4"/>
      <c r="H6" s="5"/>
      <c r="I6" s="5"/>
      <c r="J6" s="5"/>
    </row>
    <row r="7" spans="1:11" ht="25.5">
      <c r="A7" s="454" t="s">
        <v>14</v>
      </c>
      <c r="B7" s="454"/>
      <c r="C7" s="454"/>
      <c r="D7" s="3" t="s">
        <v>15</v>
      </c>
      <c r="E7" s="3" t="s">
        <v>140</v>
      </c>
      <c r="F7" s="3" t="s">
        <v>141</v>
      </c>
      <c r="G7" s="3" t="s">
        <v>142</v>
      </c>
      <c r="H7" s="3" t="s">
        <v>145</v>
      </c>
      <c r="I7" s="3" t="s">
        <v>146</v>
      </c>
      <c r="J7" s="3" t="s">
        <v>147</v>
      </c>
    </row>
    <row r="8" spans="1:11" s="120" customFormat="1">
      <c r="A8" s="240"/>
      <c r="B8" s="241"/>
      <c r="C8" s="242"/>
      <c r="D8" s="107">
        <v>1</v>
      </c>
      <c r="E8" s="106">
        <v>2</v>
      </c>
      <c r="F8" s="106">
        <v>3</v>
      </c>
      <c r="G8" s="106">
        <v>4</v>
      </c>
      <c r="H8" s="106">
        <v>5</v>
      </c>
      <c r="I8" s="106">
        <v>6</v>
      </c>
      <c r="J8" s="106">
        <v>7</v>
      </c>
    </row>
    <row r="9" spans="1:11" s="120" customFormat="1" ht="43.9" customHeight="1">
      <c r="A9" s="247"/>
      <c r="B9" s="243" t="s">
        <v>234</v>
      </c>
      <c r="C9" s="244"/>
      <c r="D9" s="245" t="s">
        <v>263</v>
      </c>
      <c r="E9" s="248">
        <f>SUM(E10+E36+E170)</f>
        <v>71430</v>
      </c>
      <c r="F9" s="248">
        <f t="shared" ref="F9:H9" si="0">SUM(F10+F36+F170)</f>
        <v>64215</v>
      </c>
      <c r="G9" s="248">
        <f t="shared" si="0"/>
        <v>0</v>
      </c>
      <c r="H9" s="248">
        <f t="shared" si="0"/>
        <v>144719</v>
      </c>
      <c r="I9" s="246">
        <f>SUM(H9/E9*100)</f>
        <v>202.60254794904102</v>
      </c>
      <c r="J9" s="246">
        <v>0</v>
      </c>
    </row>
    <row r="10" spans="1:11" ht="26.45" customHeight="1">
      <c r="A10" s="451" t="s">
        <v>63</v>
      </c>
      <c r="B10" s="451"/>
      <c r="C10" s="451"/>
      <c r="D10" s="232" t="s">
        <v>64</v>
      </c>
      <c r="E10" s="73">
        <f>SUM(E11)</f>
        <v>13513</v>
      </c>
      <c r="F10" s="73">
        <f t="shared" ref="F10:H10" si="1">SUM(F11)</f>
        <v>13204</v>
      </c>
      <c r="G10" s="73">
        <f t="shared" si="1"/>
        <v>0</v>
      </c>
      <c r="H10" s="73">
        <f t="shared" si="1"/>
        <v>13204</v>
      </c>
      <c r="I10" s="411">
        <f t="shared" ref="I10:I73" si="2">SUM(H10/E10*100)</f>
        <v>97.713313105898024</v>
      </c>
      <c r="J10" s="411">
        <v>0</v>
      </c>
    </row>
    <row r="11" spans="1:11" ht="26.45" customHeight="1">
      <c r="A11" s="453" t="s">
        <v>65</v>
      </c>
      <c r="B11" s="453"/>
      <c r="C11" s="453"/>
      <c r="D11" s="237" t="s">
        <v>66</v>
      </c>
      <c r="E11" s="72">
        <f>SUM(E12+E24)</f>
        <v>13513</v>
      </c>
      <c r="F11" s="72">
        <f t="shared" ref="F11:H11" si="3">SUM(F12+F24)</f>
        <v>13204</v>
      </c>
      <c r="G11" s="72">
        <f t="shared" si="3"/>
        <v>0</v>
      </c>
      <c r="H11" s="72">
        <f t="shared" si="3"/>
        <v>13204</v>
      </c>
      <c r="I11" s="412">
        <f t="shared" si="2"/>
        <v>97.713313105898024</v>
      </c>
      <c r="J11" s="412">
        <v>0</v>
      </c>
    </row>
    <row r="12" spans="1:11" ht="14.45" customHeight="1">
      <c r="A12" s="450" t="s">
        <v>67</v>
      </c>
      <c r="B12" s="450"/>
      <c r="C12" s="450"/>
      <c r="D12" s="279" t="s">
        <v>68</v>
      </c>
      <c r="E12" s="278">
        <f>SUM(E13)</f>
        <v>5994</v>
      </c>
      <c r="F12" s="278">
        <f t="shared" ref="F12:H12" si="4">SUM(F13)</f>
        <v>4573</v>
      </c>
      <c r="G12" s="278">
        <f t="shared" si="4"/>
        <v>0</v>
      </c>
      <c r="H12" s="278">
        <f t="shared" si="4"/>
        <v>4573</v>
      </c>
      <c r="I12" s="413">
        <f t="shared" si="2"/>
        <v>76.292959626292955</v>
      </c>
      <c r="J12" s="412">
        <v>0</v>
      </c>
    </row>
    <row r="13" spans="1:11">
      <c r="A13" s="446">
        <v>3</v>
      </c>
      <c r="B13" s="446"/>
      <c r="C13" s="446"/>
      <c r="D13" s="239" t="s">
        <v>7</v>
      </c>
      <c r="E13" s="238">
        <f>SUM(E14+E21)</f>
        <v>5994</v>
      </c>
      <c r="F13" s="238">
        <f t="shared" ref="F13:H13" si="5">SUM(F14+F21)</f>
        <v>4573</v>
      </c>
      <c r="G13" s="238">
        <f t="shared" si="5"/>
        <v>0</v>
      </c>
      <c r="H13" s="238">
        <f t="shared" si="5"/>
        <v>4573</v>
      </c>
      <c r="I13" s="410">
        <f t="shared" si="2"/>
        <v>76.292959626292955</v>
      </c>
      <c r="J13" s="412">
        <v>0</v>
      </c>
    </row>
    <row r="14" spans="1:11">
      <c r="A14" s="447">
        <v>31</v>
      </c>
      <c r="B14" s="448"/>
      <c r="C14" s="449"/>
      <c r="D14" s="212" t="s">
        <v>8</v>
      </c>
      <c r="E14" s="129">
        <f>SUM(E15+E17+E19)</f>
        <v>5994</v>
      </c>
      <c r="F14" s="129">
        <f>SUM(F15+F17+F19)</f>
        <v>4498</v>
      </c>
      <c r="G14" s="129">
        <f t="shared" ref="G14:H14" si="6">SUM(G15+G17+G19)</f>
        <v>0</v>
      </c>
      <c r="H14" s="129">
        <f t="shared" si="6"/>
        <v>4498</v>
      </c>
      <c r="I14" s="409">
        <f t="shared" si="2"/>
        <v>75.041708375041708</v>
      </c>
      <c r="J14" s="412">
        <v>0</v>
      </c>
    </row>
    <row r="15" spans="1:11" s="144" customFormat="1">
      <c r="A15" s="265">
        <v>311</v>
      </c>
      <c r="B15" s="266"/>
      <c r="C15" s="256"/>
      <c r="D15" s="256" t="s">
        <v>231</v>
      </c>
      <c r="E15" s="64">
        <f>SUM(E16)</f>
        <v>2143</v>
      </c>
      <c r="F15" s="64">
        <f t="shared" ref="F15:H15" si="7">SUM(F16)</f>
        <v>3359</v>
      </c>
      <c r="G15" s="64">
        <f t="shared" si="7"/>
        <v>0</v>
      </c>
      <c r="H15" s="64">
        <f t="shared" si="7"/>
        <v>3359</v>
      </c>
      <c r="I15" s="414">
        <f t="shared" si="2"/>
        <v>156.74288380774615</v>
      </c>
      <c r="J15" s="412">
        <v>0</v>
      </c>
    </row>
    <row r="16" spans="1:11" s="144" customFormat="1">
      <c r="A16" s="267">
        <v>3111</v>
      </c>
      <c r="B16" s="124"/>
      <c r="C16" s="257"/>
      <c r="D16" s="257" t="s">
        <v>173</v>
      </c>
      <c r="E16" s="145">
        <v>2143</v>
      </c>
      <c r="F16" s="145">
        <v>3359</v>
      </c>
      <c r="G16" s="145"/>
      <c r="H16" s="145">
        <v>3359</v>
      </c>
      <c r="I16" s="106">
        <f t="shared" si="2"/>
        <v>156.74288380774615</v>
      </c>
      <c r="J16" s="412">
        <v>0</v>
      </c>
    </row>
    <row r="17" spans="1:10" s="144" customFormat="1">
      <c r="A17" s="265">
        <v>312</v>
      </c>
      <c r="B17" s="266"/>
      <c r="C17" s="256"/>
      <c r="D17" s="256" t="s">
        <v>175</v>
      </c>
      <c r="E17" s="64">
        <f>SUM(E18)</f>
        <v>317</v>
      </c>
      <c r="F17" s="64">
        <f t="shared" ref="F17:H17" si="8">SUM(F18)</f>
        <v>585</v>
      </c>
      <c r="G17" s="64">
        <f t="shared" si="8"/>
        <v>0</v>
      </c>
      <c r="H17" s="64">
        <f t="shared" si="8"/>
        <v>585</v>
      </c>
      <c r="I17" s="414">
        <f>SUM(H17/E17*100)</f>
        <v>184.54258675078864</v>
      </c>
      <c r="J17" s="412">
        <v>0</v>
      </c>
    </row>
    <row r="18" spans="1:10" s="144" customFormat="1">
      <c r="A18" s="267">
        <v>3121</v>
      </c>
      <c r="B18" s="124"/>
      <c r="C18" s="257"/>
      <c r="D18" s="257" t="s">
        <v>175</v>
      </c>
      <c r="E18" s="145">
        <v>317</v>
      </c>
      <c r="F18" s="145">
        <v>585</v>
      </c>
      <c r="G18" s="145"/>
      <c r="H18" s="145">
        <v>585</v>
      </c>
      <c r="I18" s="106">
        <f t="shared" si="2"/>
        <v>184.54258675078864</v>
      </c>
      <c r="J18" s="412">
        <v>0</v>
      </c>
    </row>
    <row r="19" spans="1:10" s="144" customFormat="1">
      <c r="A19" s="265">
        <v>313</v>
      </c>
      <c r="B19" s="266"/>
      <c r="C19" s="256"/>
      <c r="D19" s="256" t="s">
        <v>176</v>
      </c>
      <c r="E19" s="64">
        <f>SUM(E20)</f>
        <v>3534</v>
      </c>
      <c r="F19" s="64">
        <f t="shared" ref="F19:H19" si="9">SUM(F20)</f>
        <v>554</v>
      </c>
      <c r="G19" s="64">
        <f t="shared" si="9"/>
        <v>0</v>
      </c>
      <c r="H19" s="64">
        <f t="shared" si="9"/>
        <v>554</v>
      </c>
      <c r="I19" s="414">
        <f t="shared" si="2"/>
        <v>15.676287492925864</v>
      </c>
      <c r="J19" s="412">
        <v>0</v>
      </c>
    </row>
    <row r="20" spans="1:10" s="144" customFormat="1" ht="25.5">
      <c r="A20" s="267">
        <v>3132</v>
      </c>
      <c r="B20" s="124"/>
      <c r="C20" s="257"/>
      <c r="D20" s="257" t="s">
        <v>232</v>
      </c>
      <c r="E20" s="145">
        <v>3534</v>
      </c>
      <c r="F20" s="145">
        <v>554</v>
      </c>
      <c r="G20" s="145"/>
      <c r="H20" s="145">
        <v>554</v>
      </c>
      <c r="I20" s="106">
        <f t="shared" si="2"/>
        <v>15.676287492925864</v>
      </c>
      <c r="J20" s="412">
        <v>0</v>
      </c>
    </row>
    <row r="21" spans="1:10">
      <c r="A21" s="447">
        <v>32</v>
      </c>
      <c r="B21" s="448"/>
      <c r="C21" s="449"/>
      <c r="D21" s="212" t="s">
        <v>16</v>
      </c>
      <c r="E21" s="129">
        <f>SUM(E22)</f>
        <v>0</v>
      </c>
      <c r="F21" s="129">
        <f t="shared" ref="F21:H22" si="10">SUM(F22)</f>
        <v>75</v>
      </c>
      <c r="G21" s="129">
        <f t="shared" si="10"/>
        <v>0</v>
      </c>
      <c r="H21" s="129">
        <f t="shared" si="10"/>
        <v>75</v>
      </c>
      <c r="I21" s="409">
        <v>0</v>
      </c>
      <c r="J21" s="412">
        <v>0</v>
      </c>
    </row>
    <row r="22" spans="1:10" s="144" customFormat="1">
      <c r="A22" s="265">
        <v>321</v>
      </c>
      <c r="B22" s="266"/>
      <c r="C22" s="256"/>
      <c r="D22" s="256" t="s">
        <v>179</v>
      </c>
      <c r="E22" s="64">
        <f>SUM(E23)</f>
        <v>0</v>
      </c>
      <c r="F22" s="64">
        <f t="shared" si="10"/>
        <v>75</v>
      </c>
      <c r="G22" s="64">
        <f t="shared" si="10"/>
        <v>0</v>
      </c>
      <c r="H22" s="64">
        <f t="shared" si="10"/>
        <v>75</v>
      </c>
      <c r="I22" s="414">
        <v>0</v>
      </c>
      <c r="J22" s="412">
        <v>0</v>
      </c>
    </row>
    <row r="23" spans="1:10" s="144" customFormat="1" ht="25.5">
      <c r="A23" s="267">
        <v>3212</v>
      </c>
      <c r="B23" s="124"/>
      <c r="C23" s="257"/>
      <c r="D23" s="257" t="s">
        <v>233</v>
      </c>
      <c r="E23" s="145"/>
      <c r="F23" s="145">
        <v>75</v>
      </c>
      <c r="G23" s="145"/>
      <c r="H23" s="145">
        <v>75</v>
      </c>
      <c r="I23" s="106">
        <v>0</v>
      </c>
      <c r="J23" s="412">
        <v>0</v>
      </c>
    </row>
    <row r="24" spans="1:10">
      <c r="A24" s="280" t="s">
        <v>69</v>
      </c>
      <c r="B24" s="281"/>
      <c r="C24" s="281"/>
      <c r="D24" s="282" t="s">
        <v>70</v>
      </c>
      <c r="E24" s="283">
        <f>SUM(E25)</f>
        <v>7519</v>
      </c>
      <c r="F24" s="283">
        <f t="shared" ref="F24:H24" si="11">SUM(F25)</f>
        <v>8631</v>
      </c>
      <c r="G24" s="283">
        <f t="shared" si="11"/>
        <v>0</v>
      </c>
      <c r="H24" s="283">
        <f t="shared" si="11"/>
        <v>8631</v>
      </c>
      <c r="I24" s="413">
        <f t="shared" si="2"/>
        <v>114.78920069158131</v>
      </c>
      <c r="J24" s="412">
        <v>0</v>
      </c>
    </row>
    <row r="25" spans="1:10" s="234" customFormat="1">
      <c r="A25" s="407">
        <v>3</v>
      </c>
      <c r="B25" s="330"/>
      <c r="C25" s="323"/>
      <c r="D25" s="323" t="s">
        <v>7</v>
      </c>
      <c r="E25" s="238">
        <f>SUM(E26+E33)</f>
        <v>7519</v>
      </c>
      <c r="F25" s="238">
        <f t="shared" ref="F25:H25" si="12">SUM(F26+F33)</f>
        <v>8631</v>
      </c>
      <c r="G25" s="238">
        <f t="shared" si="12"/>
        <v>0</v>
      </c>
      <c r="H25" s="238">
        <f t="shared" si="12"/>
        <v>8631</v>
      </c>
      <c r="I25" s="410">
        <f t="shared" si="2"/>
        <v>114.78920069158131</v>
      </c>
      <c r="J25" s="412">
        <v>0</v>
      </c>
    </row>
    <row r="26" spans="1:10">
      <c r="A26" s="355">
        <v>31</v>
      </c>
      <c r="B26" s="356"/>
      <c r="C26" s="357"/>
      <c r="D26" s="357" t="s">
        <v>8</v>
      </c>
      <c r="E26" s="129">
        <f>SUM(E27+E29+E31)</f>
        <v>7519</v>
      </c>
      <c r="F26" s="129">
        <f t="shared" ref="F26:H26" si="13">SUM(F27+F29+F31)</f>
        <v>8315</v>
      </c>
      <c r="G26" s="129">
        <f t="shared" si="13"/>
        <v>0</v>
      </c>
      <c r="H26" s="129">
        <f t="shared" si="13"/>
        <v>8315</v>
      </c>
      <c r="I26" s="409">
        <f t="shared" si="2"/>
        <v>110.58651416411757</v>
      </c>
      <c r="J26" s="412">
        <v>0</v>
      </c>
    </row>
    <row r="27" spans="1:10">
      <c r="A27" s="265">
        <v>311</v>
      </c>
      <c r="B27" s="266"/>
      <c r="C27" s="256"/>
      <c r="D27" s="256" t="s">
        <v>231</v>
      </c>
      <c r="E27" s="64">
        <f>SUM(E28)</f>
        <v>5728</v>
      </c>
      <c r="F27" s="64">
        <f t="shared" ref="F27:H27" si="14">SUM(F28)</f>
        <v>6352</v>
      </c>
      <c r="G27" s="64">
        <f t="shared" si="14"/>
        <v>0</v>
      </c>
      <c r="H27" s="64">
        <f t="shared" si="14"/>
        <v>6352</v>
      </c>
      <c r="I27" s="414">
        <f t="shared" si="2"/>
        <v>110.89385474860336</v>
      </c>
      <c r="J27" s="412">
        <v>0</v>
      </c>
    </row>
    <row r="28" spans="1:10" ht="18" customHeight="1">
      <c r="A28" s="267">
        <v>3111</v>
      </c>
      <c r="B28" s="124"/>
      <c r="C28" s="257"/>
      <c r="D28" s="257" t="s">
        <v>173</v>
      </c>
      <c r="E28" s="145">
        <v>5728</v>
      </c>
      <c r="F28" s="145">
        <v>6352</v>
      </c>
      <c r="G28" s="145"/>
      <c r="H28" s="145">
        <v>6352</v>
      </c>
      <c r="I28" s="106">
        <f t="shared" si="2"/>
        <v>110.89385474860336</v>
      </c>
      <c r="J28" s="412">
        <v>0</v>
      </c>
    </row>
    <row r="29" spans="1:10" ht="18.600000000000001" customHeight="1">
      <c r="A29" s="265">
        <v>312</v>
      </c>
      <c r="B29" s="266"/>
      <c r="C29" s="256"/>
      <c r="D29" s="256" t="s">
        <v>175</v>
      </c>
      <c r="E29" s="64">
        <f>SUM(E30)</f>
        <v>846</v>
      </c>
      <c r="F29" s="64">
        <f t="shared" ref="F29:H29" si="15">SUM(F30)</f>
        <v>915</v>
      </c>
      <c r="G29" s="64">
        <f t="shared" si="15"/>
        <v>0</v>
      </c>
      <c r="H29" s="64">
        <f t="shared" si="15"/>
        <v>915</v>
      </c>
      <c r="I29" s="414">
        <f t="shared" si="2"/>
        <v>108.15602836879432</v>
      </c>
      <c r="J29" s="412">
        <v>0</v>
      </c>
    </row>
    <row r="30" spans="1:10" ht="15" customHeight="1">
      <c r="A30" s="267">
        <v>3121</v>
      </c>
      <c r="B30" s="124"/>
      <c r="C30" s="257"/>
      <c r="D30" s="257" t="s">
        <v>175</v>
      </c>
      <c r="E30" s="145">
        <v>846</v>
      </c>
      <c r="F30" s="145">
        <v>915</v>
      </c>
      <c r="G30" s="145"/>
      <c r="H30" s="145">
        <v>915</v>
      </c>
      <c r="I30" s="106">
        <f t="shared" si="2"/>
        <v>108.15602836879432</v>
      </c>
      <c r="J30" s="412">
        <v>0</v>
      </c>
    </row>
    <row r="31" spans="1:10">
      <c r="A31" s="265">
        <v>313</v>
      </c>
      <c r="B31" s="266"/>
      <c r="C31" s="256"/>
      <c r="D31" s="256" t="s">
        <v>176</v>
      </c>
      <c r="E31" s="64">
        <f>SUM(E32)</f>
        <v>945</v>
      </c>
      <c r="F31" s="401">
        <f t="shared" ref="F31:H31" si="16">SUM(F32)</f>
        <v>1048</v>
      </c>
      <c r="G31" s="64">
        <f t="shared" si="16"/>
        <v>0</v>
      </c>
      <c r="H31" s="64">
        <f t="shared" si="16"/>
        <v>1048</v>
      </c>
      <c r="I31" s="414">
        <f t="shared" si="2"/>
        <v>110.8994708994709</v>
      </c>
      <c r="J31" s="412">
        <v>0</v>
      </c>
    </row>
    <row r="32" spans="1:10" ht="24" customHeight="1">
      <c r="A32" s="267">
        <v>3132</v>
      </c>
      <c r="B32" s="124"/>
      <c r="C32" s="257"/>
      <c r="D32" s="257" t="s">
        <v>232</v>
      </c>
      <c r="E32" s="145">
        <v>945</v>
      </c>
      <c r="F32" s="145">
        <v>1048</v>
      </c>
      <c r="G32" s="145"/>
      <c r="H32" s="145">
        <v>1048</v>
      </c>
      <c r="I32" s="106">
        <f t="shared" si="2"/>
        <v>110.8994708994709</v>
      </c>
      <c r="J32" s="412">
        <v>0</v>
      </c>
    </row>
    <row r="33" spans="1:10">
      <c r="A33" s="271">
        <v>32</v>
      </c>
      <c r="B33" s="272"/>
      <c r="C33" s="212"/>
      <c r="D33" s="212" t="s">
        <v>16</v>
      </c>
      <c r="E33" s="129">
        <f>SUM(E34)</f>
        <v>0</v>
      </c>
      <c r="F33" s="129">
        <f t="shared" ref="F33:H34" si="17">SUM(F34)</f>
        <v>316</v>
      </c>
      <c r="G33" s="129">
        <f t="shared" si="17"/>
        <v>0</v>
      </c>
      <c r="H33" s="129">
        <f t="shared" si="17"/>
        <v>316</v>
      </c>
      <c r="I33" s="409">
        <v>0</v>
      </c>
      <c r="J33" s="412">
        <v>0</v>
      </c>
    </row>
    <row r="34" spans="1:10" ht="27" customHeight="1">
      <c r="A34" s="265">
        <v>321</v>
      </c>
      <c r="B34" s="266"/>
      <c r="C34" s="256"/>
      <c r="D34" s="256" t="s">
        <v>179</v>
      </c>
      <c r="E34" s="64">
        <f>SUM(E35)</f>
        <v>0</v>
      </c>
      <c r="F34" s="64">
        <f t="shared" si="17"/>
        <v>316</v>
      </c>
      <c r="G34" s="64">
        <f t="shared" si="17"/>
        <v>0</v>
      </c>
      <c r="H34" s="64">
        <f t="shared" si="17"/>
        <v>316</v>
      </c>
      <c r="I34" s="414">
        <v>0</v>
      </c>
      <c r="J34" s="412">
        <v>0</v>
      </c>
    </row>
    <row r="35" spans="1:10" ht="39.6" customHeight="1">
      <c r="A35" s="267">
        <v>3212</v>
      </c>
      <c r="B35" s="124"/>
      <c r="C35" s="257"/>
      <c r="D35" s="257" t="s">
        <v>233</v>
      </c>
      <c r="E35" s="145"/>
      <c r="F35" s="145">
        <v>316</v>
      </c>
      <c r="G35" s="145"/>
      <c r="H35" s="145">
        <v>316</v>
      </c>
      <c r="I35" s="106">
        <v>0</v>
      </c>
      <c r="J35" s="412">
        <v>0</v>
      </c>
    </row>
    <row r="36" spans="1:10" ht="25.5">
      <c r="A36" s="451" t="s">
        <v>71</v>
      </c>
      <c r="B36" s="451"/>
      <c r="C36" s="451"/>
      <c r="D36" s="232" t="s">
        <v>72</v>
      </c>
      <c r="E36" s="75">
        <f>SUM(E37+E158+E164+E315)</f>
        <v>39946</v>
      </c>
      <c r="F36" s="75">
        <f t="shared" ref="F36:H36" si="18">SUM(F37+F158+F164+F315)</f>
        <v>20880</v>
      </c>
      <c r="G36" s="75">
        <f t="shared" si="18"/>
        <v>0</v>
      </c>
      <c r="H36" s="75">
        <f t="shared" si="18"/>
        <v>116401</v>
      </c>
      <c r="I36" s="411">
        <f t="shared" si="2"/>
        <v>291.39588444399942</v>
      </c>
      <c r="J36" s="412">
        <v>0</v>
      </c>
    </row>
    <row r="37" spans="1:10" ht="38.25">
      <c r="A37" s="452" t="s">
        <v>73</v>
      </c>
      <c r="B37" s="452"/>
      <c r="C37" s="452"/>
      <c r="D37" s="237" t="s">
        <v>74</v>
      </c>
      <c r="E37" s="147">
        <f>SUM(E38+E73+E108+E140)</f>
        <v>31127</v>
      </c>
      <c r="F37" s="147">
        <f>SUM(F38+F73+F108+F140)</f>
        <v>10718</v>
      </c>
      <c r="G37" s="147">
        <f t="shared" ref="G37:H37" si="19">SUM(G38+G73+G108+G140)</f>
        <v>0</v>
      </c>
      <c r="H37" s="147">
        <f t="shared" si="19"/>
        <v>48116</v>
      </c>
      <c r="I37" s="412">
        <f t="shared" si="2"/>
        <v>154.57962540559643</v>
      </c>
      <c r="J37" s="412">
        <v>0</v>
      </c>
    </row>
    <row r="38" spans="1:10" ht="21.6" customHeight="1">
      <c r="A38" s="443" t="s">
        <v>67</v>
      </c>
      <c r="B38" s="443"/>
      <c r="C38" s="443"/>
      <c r="D38" s="315" t="s">
        <v>68</v>
      </c>
      <c r="E38" s="278">
        <f>SUM(E39)</f>
        <v>0</v>
      </c>
      <c r="F38" s="278">
        <f t="shared" ref="F38:H38" si="20">SUM(F39)</f>
        <v>300</v>
      </c>
      <c r="G38" s="278">
        <f t="shared" si="20"/>
        <v>0</v>
      </c>
      <c r="H38" s="278">
        <f t="shared" si="20"/>
        <v>5300</v>
      </c>
      <c r="I38" s="413">
        <v>0</v>
      </c>
      <c r="J38" s="412">
        <v>0</v>
      </c>
    </row>
    <row r="39" spans="1:10" ht="18" customHeight="1">
      <c r="A39" s="444">
        <v>3</v>
      </c>
      <c r="B39" s="444"/>
      <c r="C39" s="444"/>
      <c r="D39" s="250" t="s">
        <v>7</v>
      </c>
      <c r="E39" s="238">
        <f>SUM(E40+E69)</f>
        <v>0</v>
      </c>
      <c r="F39" s="238">
        <f t="shared" ref="F39:H39" si="21">SUM(F40+F69)</f>
        <v>300</v>
      </c>
      <c r="G39" s="238">
        <f t="shared" si="21"/>
        <v>0</v>
      </c>
      <c r="H39" s="238">
        <f t="shared" si="21"/>
        <v>5300</v>
      </c>
      <c r="I39" s="413">
        <v>0</v>
      </c>
      <c r="J39" s="412">
        <v>0</v>
      </c>
    </row>
    <row r="40" spans="1:10" ht="14.45" customHeight="1">
      <c r="A40" s="445">
        <v>32</v>
      </c>
      <c r="B40" s="445"/>
      <c r="C40" s="445"/>
      <c r="D40" s="235" t="s">
        <v>16</v>
      </c>
      <c r="E40" s="129">
        <f>SUM(E41+E46+E53+E63)</f>
        <v>0</v>
      </c>
      <c r="F40" s="129">
        <f t="shared" ref="F40:H40" si="22">SUM(F41+F46+F53+F63)</f>
        <v>300</v>
      </c>
      <c r="G40" s="129">
        <f t="shared" si="22"/>
        <v>0</v>
      </c>
      <c r="H40" s="129">
        <f t="shared" si="22"/>
        <v>5300</v>
      </c>
      <c r="I40" s="413">
        <v>0</v>
      </c>
      <c r="J40" s="412">
        <v>0</v>
      </c>
    </row>
    <row r="41" spans="1:10" s="144" customFormat="1" ht="14.45" customHeight="1">
      <c r="A41" s="276">
        <v>321</v>
      </c>
      <c r="B41" s="277"/>
      <c r="C41" s="268"/>
      <c r="D41" s="256" t="s">
        <v>179</v>
      </c>
      <c r="E41" s="64">
        <f>SUM(E42:E45)</f>
        <v>0</v>
      </c>
      <c r="F41" s="64">
        <f t="shared" ref="F41:H41" si="23">SUM(F42:F45)</f>
        <v>300</v>
      </c>
      <c r="G41" s="64">
        <f t="shared" si="23"/>
        <v>0</v>
      </c>
      <c r="H41" s="64">
        <f t="shared" si="23"/>
        <v>0</v>
      </c>
      <c r="I41" s="413">
        <v>0</v>
      </c>
      <c r="J41" s="412">
        <v>0</v>
      </c>
    </row>
    <row r="42" spans="1:10" s="144" customFormat="1" ht="14.45" customHeight="1">
      <c r="A42" s="273">
        <v>3211</v>
      </c>
      <c r="B42" s="274"/>
      <c r="C42" s="275"/>
      <c r="D42" s="257" t="s">
        <v>180</v>
      </c>
      <c r="E42" s="145"/>
      <c r="F42" s="145">
        <v>300</v>
      </c>
      <c r="G42" s="145"/>
      <c r="H42" s="145"/>
      <c r="I42" s="413">
        <v>0</v>
      </c>
      <c r="J42" s="412">
        <v>0</v>
      </c>
    </row>
    <row r="43" spans="1:10" s="144" customFormat="1" ht="25.15" customHeight="1">
      <c r="A43" s="273">
        <v>3212</v>
      </c>
      <c r="B43" s="274"/>
      <c r="C43" s="275"/>
      <c r="D43" s="257" t="s">
        <v>235</v>
      </c>
      <c r="E43" s="145"/>
      <c r="F43" s="145"/>
      <c r="G43" s="145"/>
      <c r="H43" s="145"/>
      <c r="I43" s="413">
        <v>0</v>
      </c>
      <c r="J43" s="412">
        <v>0</v>
      </c>
    </row>
    <row r="44" spans="1:10" s="144" customFormat="1" ht="14.45" customHeight="1">
      <c r="A44" s="273">
        <v>3213</v>
      </c>
      <c r="B44" s="274"/>
      <c r="C44" s="275"/>
      <c r="D44" s="257" t="s">
        <v>236</v>
      </c>
      <c r="E44" s="145"/>
      <c r="F44" s="145"/>
      <c r="G44" s="145"/>
      <c r="H44" s="145"/>
      <c r="I44" s="413">
        <v>0</v>
      </c>
      <c r="J44" s="412">
        <v>0</v>
      </c>
    </row>
    <row r="45" spans="1:10" s="144" customFormat="1" ht="25.9" customHeight="1">
      <c r="A45" s="273">
        <v>3214</v>
      </c>
      <c r="B45" s="274"/>
      <c r="C45" s="275"/>
      <c r="D45" s="257" t="s">
        <v>237</v>
      </c>
      <c r="E45" s="145"/>
      <c r="F45" s="145"/>
      <c r="G45" s="145"/>
      <c r="H45" s="145"/>
      <c r="I45" s="413">
        <v>0</v>
      </c>
      <c r="J45" s="412">
        <v>0</v>
      </c>
    </row>
    <row r="46" spans="1:10" s="144" customFormat="1" ht="19.899999999999999" customHeight="1">
      <c r="A46" s="276">
        <v>322</v>
      </c>
      <c r="B46" s="277"/>
      <c r="C46" s="268"/>
      <c r="D46" s="256" t="s">
        <v>238</v>
      </c>
      <c r="E46" s="64">
        <f>SUM(E47:E52)</f>
        <v>0</v>
      </c>
      <c r="F46" s="64">
        <f t="shared" ref="F46:H46" si="24">SUM(F47:F52)</f>
        <v>0</v>
      </c>
      <c r="G46" s="64">
        <f t="shared" si="24"/>
        <v>0</v>
      </c>
      <c r="H46" s="64">
        <v>37</v>
      </c>
      <c r="I46" s="413">
        <v>0</v>
      </c>
      <c r="J46" s="412">
        <v>0</v>
      </c>
    </row>
    <row r="47" spans="1:10" s="144" customFormat="1" ht="26.45" customHeight="1">
      <c r="A47" s="273">
        <v>3221</v>
      </c>
      <c r="B47" s="274"/>
      <c r="C47" s="275"/>
      <c r="D47" s="257" t="s">
        <v>239</v>
      </c>
      <c r="E47" s="145"/>
      <c r="F47" s="145"/>
      <c r="G47" s="145"/>
      <c r="H47" s="145"/>
      <c r="I47" s="413">
        <v>0</v>
      </c>
      <c r="J47" s="412">
        <v>0</v>
      </c>
    </row>
    <row r="48" spans="1:10" s="144" customFormat="1" ht="18" customHeight="1">
      <c r="A48" s="273">
        <v>3222</v>
      </c>
      <c r="B48" s="274"/>
      <c r="C48" s="275"/>
      <c r="D48" s="257" t="s">
        <v>185</v>
      </c>
      <c r="E48" s="145"/>
      <c r="F48" s="145"/>
      <c r="G48" s="145"/>
      <c r="H48" s="145"/>
      <c r="I48" s="413">
        <v>0</v>
      </c>
      <c r="J48" s="412">
        <v>0</v>
      </c>
    </row>
    <row r="49" spans="1:10" s="144" customFormat="1" ht="18" customHeight="1">
      <c r="A49" s="273">
        <v>3223</v>
      </c>
      <c r="B49" s="274"/>
      <c r="C49" s="275"/>
      <c r="D49" s="257" t="s">
        <v>186</v>
      </c>
      <c r="E49" s="145"/>
      <c r="F49" s="145"/>
      <c r="G49" s="145"/>
      <c r="H49" s="145"/>
      <c r="I49" s="413">
        <v>0</v>
      </c>
      <c r="J49" s="412">
        <v>0</v>
      </c>
    </row>
    <row r="50" spans="1:10" s="144" customFormat="1" ht="28.15" customHeight="1">
      <c r="A50" s="273">
        <v>3224</v>
      </c>
      <c r="B50" s="274"/>
      <c r="C50" s="275"/>
      <c r="D50" s="257" t="s">
        <v>187</v>
      </c>
      <c r="E50" s="145"/>
      <c r="F50" s="145"/>
      <c r="G50" s="145"/>
      <c r="H50" s="145"/>
      <c r="I50" s="413">
        <v>0</v>
      </c>
      <c r="J50" s="412">
        <v>0</v>
      </c>
    </row>
    <row r="51" spans="1:10" s="144" customFormat="1" ht="18.600000000000001" customHeight="1">
      <c r="A51" s="273">
        <v>3225</v>
      </c>
      <c r="B51" s="274"/>
      <c r="C51" s="275"/>
      <c r="D51" s="257" t="s">
        <v>240</v>
      </c>
      <c r="E51" s="145"/>
      <c r="F51" s="145"/>
      <c r="G51" s="145"/>
      <c r="H51" s="145"/>
      <c r="I51" s="413">
        <v>0</v>
      </c>
      <c r="J51" s="412">
        <v>0</v>
      </c>
    </row>
    <row r="52" spans="1:10" s="144" customFormat="1" ht="24.6" customHeight="1">
      <c r="A52" s="273">
        <v>3227</v>
      </c>
      <c r="B52" s="274"/>
      <c r="C52" s="275"/>
      <c r="D52" s="257" t="s">
        <v>189</v>
      </c>
      <c r="E52" s="145"/>
      <c r="F52" s="145"/>
      <c r="G52" s="145"/>
      <c r="H52" s="145"/>
      <c r="I52" s="413">
        <v>0</v>
      </c>
      <c r="J52" s="412">
        <v>0</v>
      </c>
    </row>
    <row r="53" spans="1:10" s="144" customFormat="1" ht="18.600000000000001" customHeight="1">
      <c r="A53" s="295">
        <v>323</v>
      </c>
      <c r="B53" s="260"/>
      <c r="C53" s="261"/>
      <c r="D53" s="256" t="s">
        <v>190</v>
      </c>
      <c r="E53" s="64">
        <f>SUM(E54:E62)</f>
        <v>0</v>
      </c>
      <c r="F53" s="64">
        <f t="shared" ref="F53:H53" si="25">SUM(F54:F62)</f>
        <v>0</v>
      </c>
      <c r="G53" s="64">
        <f t="shared" si="25"/>
        <v>0</v>
      </c>
      <c r="H53" s="64">
        <v>5263</v>
      </c>
      <c r="I53" s="413">
        <v>0</v>
      </c>
      <c r="J53" s="412">
        <v>0</v>
      </c>
    </row>
    <row r="54" spans="1:10" s="144" customFormat="1" ht="18.600000000000001" customHeight="1">
      <c r="A54" s="293">
        <v>3231</v>
      </c>
      <c r="B54" s="258"/>
      <c r="C54" s="294"/>
      <c r="D54" s="292" t="s">
        <v>242</v>
      </c>
      <c r="E54" s="145"/>
      <c r="F54" s="145"/>
      <c r="G54" s="145"/>
      <c r="H54" s="145"/>
      <c r="I54" s="413">
        <v>0</v>
      </c>
      <c r="J54" s="412">
        <v>0</v>
      </c>
    </row>
    <row r="55" spans="1:10" s="144" customFormat="1" ht="28.15" customHeight="1">
      <c r="A55" s="273">
        <v>3232</v>
      </c>
      <c r="B55" s="274"/>
      <c r="C55" s="275"/>
      <c r="D55" s="257" t="s">
        <v>192</v>
      </c>
      <c r="E55" s="145"/>
      <c r="F55" s="145"/>
      <c r="G55" s="145"/>
      <c r="H55" s="145"/>
      <c r="I55" s="413">
        <v>0</v>
      </c>
      <c r="J55" s="412">
        <v>0</v>
      </c>
    </row>
    <row r="56" spans="1:10" s="144" customFormat="1" ht="18.600000000000001" customHeight="1">
      <c r="A56" s="273">
        <v>3233</v>
      </c>
      <c r="B56" s="274"/>
      <c r="C56" s="275"/>
      <c r="D56" s="257" t="s">
        <v>243</v>
      </c>
      <c r="E56" s="145"/>
      <c r="F56" s="145"/>
      <c r="G56" s="145"/>
      <c r="H56" s="145"/>
      <c r="I56" s="413">
        <v>0</v>
      </c>
      <c r="J56" s="412">
        <v>0</v>
      </c>
    </row>
    <row r="57" spans="1:10" s="144" customFormat="1" ht="18.600000000000001" customHeight="1">
      <c r="A57" s="273">
        <v>3234</v>
      </c>
      <c r="B57" s="274"/>
      <c r="C57" s="275"/>
      <c r="D57" s="257" t="s">
        <v>194</v>
      </c>
      <c r="E57" s="145"/>
      <c r="F57" s="145"/>
      <c r="G57" s="145"/>
      <c r="H57" s="145"/>
      <c r="I57" s="413">
        <v>0</v>
      </c>
      <c r="J57" s="412">
        <v>0</v>
      </c>
    </row>
    <row r="58" spans="1:10" s="144" customFormat="1" ht="18.600000000000001" customHeight="1">
      <c r="A58" s="273">
        <v>3235</v>
      </c>
      <c r="B58" s="274"/>
      <c r="C58" s="275"/>
      <c r="D58" s="257" t="s">
        <v>195</v>
      </c>
      <c r="E58" s="145"/>
      <c r="F58" s="145"/>
      <c r="G58" s="145"/>
      <c r="H58" s="145"/>
      <c r="I58" s="413">
        <v>0</v>
      </c>
      <c r="J58" s="412">
        <v>0</v>
      </c>
    </row>
    <row r="59" spans="1:10" s="144" customFormat="1" ht="18.600000000000001" customHeight="1">
      <c r="A59" s="273">
        <v>3236</v>
      </c>
      <c r="B59" s="274"/>
      <c r="C59" s="275"/>
      <c r="D59" s="165" t="s">
        <v>244</v>
      </c>
      <c r="E59" s="145"/>
      <c r="F59" s="145"/>
      <c r="G59" s="145"/>
      <c r="H59" s="145"/>
      <c r="I59" s="413">
        <v>0</v>
      </c>
      <c r="J59" s="412">
        <v>0</v>
      </c>
    </row>
    <row r="60" spans="1:10" s="144" customFormat="1" ht="18.600000000000001" customHeight="1">
      <c r="A60" s="273">
        <v>3237</v>
      </c>
      <c r="B60" s="274"/>
      <c r="C60" s="275"/>
      <c r="D60" s="165" t="s">
        <v>245</v>
      </c>
      <c r="E60" s="145"/>
      <c r="F60" s="145"/>
      <c r="G60" s="145"/>
      <c r="H60" s="145"/>
      <c r="I60" s="413">
        <v>0</v>
      </c>
      <c r="J60" s="412">
        <v>0</v>
      </c>
    </row>
    <row r="61" spans="1:10" s="144" customFormat="1" ht="18.600000000000001" customHeight="1">
      <c r="A61" s="273">
        <v>3238</v>
      </c>
      <c r="B61" s="274"/>
      <c r="C61" s="275"/>
      <c r="D61" s="165" t="s">
        <v>198</v>
      </c>
      <c r="E61" s="145"/>
      <c r="F61" s="145"/>
      <c r="G61" s="145"/>
      <c r="H61" s="145"/>
      <c r="I61" s="413">
        <v>0</v>
      </c>
      <c r="J61" s="412">
        <v>0</v>
      </c>
    </row>
    <row r="62" spans="1:10" s="144" customFormat="1" ht="18.600000000000001" customHeight="1">
      <c r="A62" s="273">
        <v>3239</v>
      </c>
      <c r="B62" s="274"/>
      <c r="C62" s="275"/>
      <c r="D62" s="165" t="s">
        <v>199</v>
      </c>
      <c r="E62" s="145"/>
      <c r="F62" s="145"/>
      <c r="G62" s="145"/>
      <c r="H62" s="145"/>
      <c r="I62" s="413">
        <v>0</v>
      </c>
      <c r="J62" s="412">
        <v>0</v>
      </c>
    </row>
    <row r="63" spans="1:10" s="144" customFormat="1" ht="26.45" customHeight="1">
      <c r="A63" s="300">
        <v>329</v>
      </c>
      <c r="B63" s="301"/>
      <c r="C63" s="302"/>
      <c r="D63" s="303" t="s">
        <v>200</v>
      </c>
      <c r="E63" s="304">
        <f>SUM(E64:E68)</f>
        <v>0</v>
      </c>
      <c r="F63" s="304">
        <f t="shared" ref="F63:H63" si="26">SUM(F64:F68)</f>
        <v>0</v>
      </c>
      <c r="G63" s="304">
        <f t="shared" si="26"/>
        <v>0</v>
      </c>
      <c r="H63" s="304">
        <f t="shared" si="26"/>
        <v>0</v>
      </c>
      <c r="I63" s="413">
        <v>0</v>
      </c>
      <c r="J63" s="412">
        <v>0</v>
      </c>
    </row>
    <row r="64" spans="1:10" s="144" customFormat="1" ht="16.899999999999999" customHeight="1">
      <c r="A64" s="296">
        <v>3292</v>
      </c>
      <c r="B64" s="297"/>
      <c r="C64" s="298"/>
      <c r="D64" s="37" t="s">
        <v>202</v>
      </c>
      <c r="E64" s="299"/>
      <c r="F64" s="299"/>
      <c r="G64" s="299"/>
      <c r="H64" s="299"/>
      <c r="I64" s="413">
        <v>0</v>
      </c>
      <c r="J64" s="412">
        <v>0</v>
      </c>
    </row>
    <row r="65" spans="1:10" s="144" customFormat="1" ht="15" customHeight="1">
      <c r="A65" s="296">
        <v>3294</v>
      </c>
      <c r="B65" s="297"/>
      <c r="C65" s="298"/>
      <c r="D65" s="37" t="s">
        <v>246</v>
      </c>
      <c r="E65" s="299"/>
      <c r="F65" s="299"/>
      <c r="G65" s="299"/>
      <c r="H65" s="299"/>
      <c r="I65" s="413">
        <v>0</v>
      </c>
      <c r="J65" s="412">
        <v>0</v>
      </c>
    </row>
    <row r="66" spans="1:10" s="144" customFormat="1" ht="16.149999999999999" customHeight="1">
      <c r="A66" s="296">
        <v>3295</v>
      </c>
      <c r="B66" s="297"/>
      <c r="C66" s="298"/>
      <c r="D66" s="37" t="s">
        <v>205</v>
      </c>
      <c r="E66" s="299"/>
      <c r="F66" s="299"/>
      <c r="G66" s="299"/>
      <c r="H66" s="299"/>
      <c r="I66" s="413">
        <v>0</v>
      </c>
      <c r="J66" s="412">
        <v>0</v>
      </c>
    </row>
    <row r="67" spans="1:10" s="144" customFormat="1" ht="16.149999999999999" customHeight="1">
      <c r="A67" s="296">
        <v>3296</v>
      </c>
      <c r="B67" s="297"/>
      <c r="C67" s="298"/>
      <c r="D67" s="37" t="s">
        <v>206</v>
      </c>
      <c r="E67" s="299"/>
      <c r="F67" s="299"/>
      <c r="G67" s="299"/>
      <c r="H67" s="299"/>
      <c r="I67" s="413">
        <v>0</v>
      </c>
      <c r="J67" s="412">
        <v>0</v>
      </c>
    </row>
    <row r="68" spans="1:10" s="144" customFormat="1" ht="28.15" customHeight="1">
      <c r="A68" s="296">
        <v>3299</v>
      </c>
      <c r="B68" s="297"/>
      <c r="C68" s="298"/>
      <c r="D68" s="37" t="s">
        <v>200</v>
      </c>
      <c r="E68" s="299"/>
      <c r="F68" s="299"/>
      <c r="G68" s="299"/>
      <c r="H68" s="299"/>
      <c r="I68" s="413">
        <v>0</v>
      </c>
      <c r="J68" s="412">
        <v>0</v>
      </c>
    </row>
    <row r="69" spans="1:10" ht="18.600000000000001" customHeight="1">
      <c r="A69" s="252">
        <v>34</v>
      </c>
      <c r="B69" s="253"/>
      <c r="C69" s="254"/>
      <c r="D69" s="212" t="s">
        <v>76</v>
      </c>
      <c r="E69" s="129">
        <f>SUM(E70)</f>
        <v>0</v>
      </c>
      <c r="F69" s="129">
        <f t="shared" ref="F69:H69" si="27">SUM(F70)</f>
        <v>0</v>
      </c>
      <c r="G69" s="129">
        <f t="shared" si="27"/>
        <v>0</v>
      </c>
      <c r="H69" s="129">
        <f t="shared" si="27"/>
        <v>0</v>
      </c>
      <c r="I69" s="413">
        <v>0</v>
      </c>
      <c r="J69" s="412">
        <v>0</v>
      </c>
    </row>
    <row r="70" spans="1:10" s="144" customFormat="1" ht="18.600000000000001" customHeight="1">
      <c r="A70" s="305">
        <v>343</v>
      </c>
      <c r="B70" s="269"/>
      <c r="C70" s="270"/>
      <c r="D70" s="256" t="s">
        <v>225</v>
      </c>
      <c r="E70" s="64">
        <f>SUM(E71+E72)</f>
        <v>0</v>
      </c>
      <c r="F70" s="64">
        <f t="shared" ref="F70:H70" si="28">SUM(F71+F72)</f>
        <v>0</v>
      </c>
      <c r="G70" s="64">
        <f t="shared" si="28"/>
        <v>0</v>
      </c>
      <c r="H70" s="64">
        <f t="shared" si="28"/>
        <v>0</v>
      </c>
      <c r="I70" s="413">
        <v>0</v>
      </c>
      <c r="J70" s="412">
        <v>0</v>
      </c>
    </row>
    <row r="71" spans="1:10" s="144" customFormat="1" ht="27.6" customHeight="1">
      <c r="A71" s="306">
        <v>3431</v>
      </c>
      <c r="B71" s="307"/>
      <c r="C71" s="308"/>
      <c r="D71" s="257" t="s">
        <v>207</v>
      </c>
      <c r="E71" s="145"/>
      <c r="F71" s="145"/>
      <c r="G71" s="145"/>
      <c r="H71" s="145"/>
      <c r="I71" s="413">
        <v>0</v>
      </c>
      <c r="J71" s="412">
        <v>0</v>
      </c>
    </row>
    <row r="72" spans="1:10" s="144" customFormat="1" ht="18.600000000000001" customHeight="1">
      <c r="A72" s="306">
        <v>3433</v>
      </c>
      <c r="B72" s="307"/>
      <c r="C72" s="308"/>
      <c r="D72" s="257" t="s">
        <v>209</v>
      </c>
      <c r="E72" s="145"/>
      <c r="F72" s="145"/>
      <c r="G72" s="145"/>
      <c r="H72" s="145"/>
      <c r="I72" s="413">
        <v>0</v>
      </c>
      <c r="J72" s="412">
        <v>0</v>
      </c>
    </row>
    <row r="73" spans="1:10" s="144" customFormat="1" ht="18.600000000000001" customHeight="1">
      <c r="A73" s="443" t="s">
        <v>75</v>
      </c>
      <c r="B73" s="443"/>
      <c r="C73" s="443"/>
      <c r="D73" s="315" t="s">
        <v>77</v>
      </c>
      <c r="E73" s="278">
        <f>SUM(E74)</f>
        <v>17785</v>
      </c>
      <c r="F73" s="278">
        <f t="shared" ref="F73:H73" si="29">SUM(F74)</f>
        <v>1387</v>
      </c>
      <c r="G73" s="278">
        <f t="shared" si="29"/>
        <v>0</v>
      </c>
      <c r="H73" s="278">
        <f t="shared" si="29"/>
        <v>21555</v>
      </c>
      <c r="I73" s="413">
        <f t="shared" si="2"/>
        <v>121.19763845937588</v>
      </c>
      <c r="J73" s="412">
        <v>0</v>
      </c>
    </row>
    <row r="74" spans="1:10" s="144" customFormat="1" ht="18.600000000000001" customHeight="1">
      <c r="A74" s="444">
        <v>3</v>
      </c>
      <c r="B74" s="444"/>
      <c r="C74" s="444"/>
      <c r="D74" s="250" t="s">
        <v>7</v>
      </c>
      <c r="E74" s="238">
        <f>SUM(E75+E104)</f>
        <v>17785</v>
      </c>
      <c r="F74" s="238">
        <f t="shared" ref="F74:H74" si="30">SUM(F75+F104)</f>
        <v>1387</v>
      </c>
      <c r="G74" s="238">
        <f t="shared" si="30"/>
        <v>0</v>
      </c>
      <c r="H74" s="238">
        <f t="shared" si="30"/>
        <v>21555</v>
      </c>
      <c r="I74" s="410">
        <f t="shared" ref="I74:I137" si="31">SUM(H74/E74*100)</f>
        <v>121.19763845937588</v>
      </c>
      <c r="J74" s="412">
        <v>0</v>
      </c>
    </row>
    <row r="75" spans="1:10" s="144" customFormat="1" ht="18.600000000000001" customHeight="1">
      <c r="A75" s="445">
        <v>32</v>
      </c>
      <c r="B75" s="445"/>
      <c r="C75" s="445"/>
      <c r="D75" s="235" t="s">
        <v>16</v>
      </c>
      <c r="E75" s="129">
        <f>SUM(E76+E81+E88+E98)</f>
        <v>17476</v>
      </c>
      <c r="F75" s="129">
        <f t="shared" ref="F75:H75" si="32">SUM(F76+F81+F88+F98)</f>
        <v>1165</v>
      </c>
      <c r="G75" s="129">
        <f t="shared" si="32"/>
        <v>0</v>
      </c>
      <c r="H75" s="129">
        <f t="shared" si="32"/>
        <v>21333</v>
      </c>
      <c r="I75" s="409">
        <f t="shared" si="31"/>
        <v>122.0702677958343</v>
      </c>
      <c r="J75" s="412">
        <v>0</v>
      </c>
    </row>
    <row r="76" spans="1:10" s="144" customFormat="1" ht="18.600000000000001" customHeight="1">
      <c r="A76" s="276">
        <v>321</v>
      </c>
      <c r="B76" s="277"/>
      <c r="C76" s="268"/>
      <c r="D76" s="256" t="s">
        <v>179</v>
      </c>
      <c r="E76" s="64">
        <v>1439</v>
      </c>
      <c r="F76" s="64">
        <f t="shared" ref="F76:H76" si="33">SUM(F77:F80)</f>
        <v>1028</v>
      </c>
      <c r="G76" s="64">
        <f t="shared" si="33"/>
        <v>0</v>
      </c>
      <c r="H76" s="64">
        <f t="shared" si="33"/>
        <v>1028</v>
      </c>
      <c r="I76" s="414">
        <f t="shared" si="31"/>
        <v>71.438498957609454</v>
      </c>
      <c r="J76" s="412">
        <v>0</v>
      </c>
    </row>
    <row r="77" spans="1:10" s="144" customFormat="1" ht="18.600000000000001" customHeight="1">
      <c r="A77" s="273">
        <v>3211</v>
      </c>
      <c r="B77" s="274"/>
      <c r="C77" s="275"/>
      <c r="D77" s="257" t="s">
        <v>180</v>
      </c>
      <c r="E77" s="145"/>
      <c r="F77" s="145">
        <v>1028</v>
      </c>
      <c r="G77" s="145"/>
      <c r="H77" s="145">
        <v>1028</v>
      </c>
      <c r="I77" s="106">
        <v>0</v>
      </c>
      <c r="J77" s="412">
        <v>0</v>
      </c>
    </row>
    <row r="78" spans="1:10" s="144" customFormat="1" ht="25.15" customHeight="1">
      <c r="A78" s="273">
        <v>3212</v>
      </c>
      <c r="B78" s="274"/>
      <c r="C78" s="275"/>
      <c r="D78" s="257" t="s">
        <v>235</v>
      </c>
      <c r="E78" s="145"/>
      <c r="F78" s="145"/>
      <c r="G78" s="145"/>
      <c r="H78" s="145"/>
      <c r="I78" s="106">
        <v>0</v>
      </c>
      <c r="J78" s="412">
        <v>0</v>
      </c>
    </row>
    <row r="79" spans="1:10" s="144" customFormat="1" ht="18.600000000000001" customHeight="1">
      <c r="A79" s="273">
        <v>3213</v>
      </c>
      <c r="B79" s="274"/>
      <c r="C79" s="275"/>
      <c r="D79" s="257" t="s">
        <v>236</v>
      </c>
      <c r="E79" s="145"/>
      <c r="F79" s="145"/>
      <c r="G79" s="145"/>
      <c r="H79" s="145"/>
      <c r="I79" s="106">
        <v>0</v>
      </c>
      <c r="J79" s="412">
        <v>0</v>
      </c>
    </row>
    <row r="80" spans="1:10" ht="26.45" customHeight="1">
      <c r="A80" s="273">
        <v>3214</v>
      </c>
      <c r="B80" s="274"/>
      <c r="C80" s="275"/>
      <c r="D80" s="257" t="s">
        <v>237</v>
      </c>
      <c r="E80" s="145"/>
      <c r="F80" s="145"/>
      <c r="G80" s="145"/>
      <c r="H80" s="145"/>
      <c r="I80" s="106">
        <v>0</v>
      </c>
      <c r="J80" s="412">
        <v>0</v>
      </c>
    </row>
    <row r="81" spans="1:10" ht="38.25" customHeight="1">
      <c r="A81" s="276">
        <v>322</v>
      </c>
      <c r="B81" s="277"/>
      <c r="C81" s="268"/>
      <c r="D81" s="256" t="s">
        <v>238</v>
      </c>
      <c r="E81" s="64">
        <v>7553</v>
      </c>
      <c r="F81" s="64">
        <f t="shared" ref="F81:H81" si="34">SUM(F82:F87)</f>
        <v>0</v>
      </c>
      <c r="G81" s="64">
        <f t="shared" si="34"/>
        <v>0</v>
      </c>
      <c r="H81" s="64">
        <v>10239</v>
      </c>
      <c r="I81" s="414">
        <f t="shared" si="31"/>
        <v>135.56202833311266</v>
      </c>
      <c r="J81" s="412">
        <v>0</v>
      </c>
    </row>
    <row r="82" spans="1:10" ht="19.899999999999999" customHeight="1">
      <c r="A82" s="273">
        <v>3221</v>
      </c>
      <c r="B82" s="274"/>
      <c r="C82" s="275"/>
      <c r="D82" s="257" t="s">
        <v>239</v>
      </c>
      <c r="E82" s="145"/>
      <c r="F82" s="145"/>
      <c r="G82" s="145"/>
      <c r="H82" s="145"/>
      <c r="I82" s="106">
        <v>0</v>
      </c>
      <c r="J82" s="412">
        <v>0</v>
      </c>
    </row>
    <row r="83" spans="1:10">
      <c r="A83" s="273">
        <v>3222</v>
      </c>
      <c r="B83" s="274"/>
      <c r="C83" s="275"/>
      <c r="D83" s="257" t="s">
        <v>185</v>
      </c>
      <c r="E83" s="145"/>
      <c r="F83" s="145"/>
      <c r="G83" s="145"/>
      <c r="H83" s="145"/>
      <c r="I83" s="106">
        <v>0</v>
      </c>
      <c r="J83" s="412">
        <v>0</v>
      </c>
    </row>
    <row r="84" spans="1:10" ht="33" customHeight="1">
      <c r="A84" s="273">
        <v>3223</v>
      </c>
      <c r="B84" s="274"/>
      <c r="C84" s="275"/>
      <c r="D84" s="257" t="s">
        <v>186</v>
      </c>
      <c r="E84" s="145"/>
      <c r="F84" s="145"/>
      <c r="G84" s="145"/>
      <c r="H84" s="145"/>
      <c r="I84" s="106">
        <v>0</v>
      </c>
      <c r="J84" s="412">
        <v>0</v>
      </c>
    </row>
    <row r="85" spans="1:10" ht="33" customHeight="1">
      <c r="A85" s="273">
        <v>3224</v>
      </c>
      <c r="B85" s="274"/>
      <c r="C85" s="275"/>
      <c r="D85" s="257" t="s">
        <v>187</v>
      </c>
      <c r="E85" s="145"/>
      <c r="F85" s="145"/>
      <c r="G85" s="145"/>
      <c r="H85" s="145"/>
      <c r="I85" s="106">
        <v>0</v>
      </c>
      <c r="J85" s="412">
        <v>0</v>
      </c>
    </row>
    <row r="86" spans="1:10" ht="14.45" customHeight="1">
      <c r="A86" s="273">
        <v>3225</v>
      </c>
      <c r="B86" s="274"/>
      <c r="C86" s="275"/>
      <c r="D86" s="257" t="s">
        <v>240</v>
      </c>
      <c r="E86" s="145"/>
      <c r="F86" s="145"/>
      <c r="G86" s="145"/>
      <c r="H86" s="145"/>
      <c r="I86" s="106">
        <v>0</v>
      </c>
      <c r="J86" s="412">
        <v>0</v>
      </c>
    </row>
    <row r="87" spans="1:10" ht="26.45" customHeight="1">
      <c r="A87" s="273">
        <v>3227</v>
      </c>
      <c r="B87" s="274"/>
      <c r="C87" s="275"/>
      <c r="D87" s="257" t="s">
        <v>189</v>
      </c>
      <c r="E87" s="145"/>
      <c r="F87" s="145"/>
      <c r="G87" s="145"/>
      <c r="H87" s="145"/>
      <c r="I87" s="106">
        <v>0</v>
      </c>
      <c r="J87" s="412">
        <v>0</v>
      </c>
    </row>
    <row r="88" spans="1:10" ht="14.45" customHeight="1">
      <c r="A88" s="391">
        <v>323</v>
      </c>
      <c r="B88" s="392"/>
      <c r="C88" s="393"/>
      <c r="D88" s="256" t="s">
        <v>190</v>
      </c>
      <c r="E88" s="64">
        <v>8466</v>
      </c>
      <c r="F88" s="64">
        <f t="shared" ref="F88:H88" si="35">SUM(F89:F97)</f>
        <v>0</v>
      </c>
      <c r="G88" s="64">
        <f t="shared" si="35"/>
        <v>0</v>
      </c>
      <c r="H88" s="64">
        <v>9929</v>
      </c>
      <c r="I88" s="414">
        <f t="shared" si="31"/>
        <v>117.28088825891803</v>
      </c>
      <c r="J88" s="412">
        <v>0</v>
      </c>
    </row>
    <row r="89" spans="1:10" ht="23.45" customHeight="1">
      <c r="A89" s="293">
        <v>3231</v>
      </c>
      <c r="B89" s="258"/>
      <c r="C89" s="294"/>
      <c r="D89" s="292" t="s">
        <v>242</v>
      </c>
      <c r="E89" s="145"/>
      <c r="F89" s="145"/>
      <c r="G89" s="145"/>
      <c r="H89" s="145"/>
      <c r="I89" s="106">
        <v>0</v>
      </c>
      <c r="J89" s="412">
        <v>0</v>
      </c>
    </row>
    <row r="90" spans="1:10" ht="14.45" customHeight="1">
      <c r="A90" s="273">
        <v>3232</v>
      </c>
      <c r="B90" s="274"/>
      <c r="C90" s="275"/>
      <c r="D90" s="257" t="s">
        <v>192</v>
      </c>
      <c r="E90" s="145"/>
      <c r="F90" s="145"/>
      <c r="G90" s="145"/>
      <c r="H90" s="145"/>
      <c r="I90" s="106">
        <v>0</v>
      </c>
      <c r="J90" s="412">
        <v>0</v>
      </c>
    </row>
    <row r="91" spans="1:10">
      <c r="A91" s="273">
        <v>3233</v>
      </c>
      <c r="B91" s="274"/>
      <c r="C91" s="275"/>
      <c r="D91" s="257" t="s">
        <v>243</v>
      </c>
      <c r="E91" s="145"/>
      <c r="F91" s="145"/>
      <c r="G91" s="145"/>
      <c r="H91" s="145"/>
      <c r="I91" s="106">
        <v>0</v>
      </c>
      <c r="J91" s="412">
        <v>0</v>
      </c>
    </row>
    <row r="92" spans="1:10" ht="32.450000000000003" customHeight="1">
      <c r="A92" s="273">
        <v>3234</v>
      </c>
      <c r="B92" s="274"/>
      <c r="C92" s="275"/>
      <c r="D92" s="257" t="s">
        <v>194</v>
      </c>
      <c r="E92" s="145"/>
      <c r="F92" s="145"/>
      <c r="G92" s="145"/>
      <c r="H92" s="145"/>
      <c r="I92" s="106">
        <v>0</v>
      </c>
      <c r="J92" s="412">
        <v>0</v>
      </c>
    </row>
    <row r="93" spans="1:10" ht="32.450000000000003" customHeight="1">
      <c r="A93" s="273">
        <v>3235</v>
      </c>
      <c r="B93" s="274"/>
      <c r="C93" s="275"/>
      <c r="D93" s="257" t="s">
        <v>195</v>
      </c>
      <c r="E93" s="145"/>
      <c r="F93" s="145"/>
      <c r="G93" s="145"/>
      <c r="H93" s="145"/>
      <c r="I93" s="106">
        <v>0</v>
      </c>
      <c r="J93" s="412">
        <v>0</v>
      </c>
    </row>
    <row r="94" spans="1:10" ht="26.45" customHeight="1">
      <c r="A94" s="273">
        <v>3236</v>
      </c>
      <c r="B94" s="274"/>
      <c r="C94" s="275"/>
      <c r="D94" s="165" t="s">
        <v>244</v>
      </c>
      <c r="E94" s="145"/>
      <c r="F94" s="145"/>
      <c r="G94" s="145"/>
      <c r="H94" s="145"/>
      <c r="I94" s="106">
        <v>0</v>
      </c>
      <c r="J94" s="412">
        <v>0</v>
      </c>
    </row>
    <row r="95" spans="1:10" ht="14.45" customHeight="1">
      <c r="A95" s="273">
        <v>3237</v>
      </c>
      <c r="B95" s="274"/>
      <c r="C95" s="275"/>
      <c r="D95" s="165" t="s">
        <v>245</v>
      </c>
      <c r="E95" s="145"/>
      <c r="F95" s="145"/>
      <c r="G95" s="145"/>
      <c r="H95" s="145"/>
      <c r="I95" s="106">
        <v>0</v>
      </c>
      <c r="J95" s="412">
        <v>0</v>
      </c>
    </row>
    <row r="96" spans="1:10" ht="14.45" customHeight="1">
      <c r="A96" s="273">
        <v>3238</v>
      </c>
      <c r="B96" s="274"/>
      <c r="C96" s="275"/>
      <c r="D96" s="165" t="s">
        <v>198</v>
      </c>
      <c r="E96" s="145"/>
      <c r="F96" s="145"/>
      <c r="G96" s="145"/>
      <c r="H96" s="145"/>
      <c r="I96" s="106">
        <v>0</v>
      </c>
      <c r="J96" s="412">
        <v>0</v>
      </c>
    </row>
    <row r="97" spans="1:11" ht="14.45" customHeight="1">
      <c r="A97" s="273">
        <v>3239</v>
      </c>
      <c r="B97" s="274"/>
      <c r="C97" s="275"/>
      <c r="D97" s="165" t="s">
        <v>199</v>
      </c>
      <c r="E97" s="145"/>
      <c r="F97" s="145"/>
      <c r="G97" s="145"/>
      <c r="H97" s="145"/>
      <c r="I97" s="106">
        <v>0</v>
      </c>
      <c r="J97" s="412">
        <v>0</v>
      </c>
    </row>
    <row r="98" spans="1:11" ht="25.5">
      <c r="A98" s="300">
        <v>329</v>
      </c>
      <c r="B98" s="301"/>
      <c r="C98" s="302"/>
      <c r="D98" s="303" t="s">
        <v>200</v>
      </c>
      <c r="E98" s="304">
        <v>18</v>
      </c>
      <c r="F98" s="304">
        <f t="shared" ref="F98:H98" si="36">SUM(F99:F103)</f>
        <v>137</v>
      </c>
      <c r="G98" s="304">
        <f t="shared" si="36"/>
        <v>0</v>
      </c>
      <c r="H98" s="304">
        <v>137</v>
      </c>
      <c r="I98" s="414">
        <f t="shared" si="31"/>
        <v>761.11111111111109</v>
      </c>
      <c r="J98" s="412">
        <v>0</v>
      </c>
    </row>
    <row r="99" spans="1:11" ht="14.45" customHeight="1">
      <c r="A99" s="296">
        <v>3292</v>
      </c>
      <c r="B99" s="297"/>
      <c r="C99" s="298"/>
      <c r="D99" s="37" t="s">
        <v>202</v>
      </c>
      <c r="E99" s="299"/>
      <c r="F99" s="299"/>
      <c r="G99" s="299"/>
      <c r="H99" s="299"/>
      <c r="I99" s="106">
        <v>0</v>
      </c>
      <c r="J99" s="412">
        <v>0</v>
      </c>
    </row>
    <row r="100" spans="1:11" ht="21.6" customHeight="1">
      <c r="A100" s="296">
        <v>3294</v>
      </c>
      <c r="B100" s="297"/>
      <c r="C100" s="298"/>
      <c r="D100" s="37" t="s">
        <v>246</v>
      </c>
      <c r="E100" s="299"/>
      <c r="F100" s="299">
        <v>137</v>
      </c>
      <c r="G100" s="299"/>
      <c r="H100" s="299"/>
      <c r="I100" s="106">
        <v>0</v>
      </c>
      <c r="J100" s="412">
        <v>0</v>
      </c>
    </row>
    <row r="101" spans="1:11" ht="18.600000000000001" customHeight="1">
      <c r="A101" s="296">
        <v>3295</v>
      </c>
      <c r="B101" s="297"/>
      <c r="C101" s="298"/>
      <c r="D101" s="37" t="s">
        <v>205</v>
      </c>
      <c r="E101" s="299"/>
      <c r="F101" s="299"/>
      <c r="G101" s="299"/>
      <c r="H101" s="299"/>
      <c r="I101" s="106">
        <v>0</v>
      </c>
      <c r="J101" s="412">
        <v>0</v>
      </c>
    </row>
    <row r="102" spans="1:11">
      <c r="A102" s="296">
        <v>3296</v>
      </c>
      <c r="B102" s="297"/>
      <c r="C102" s="298"/>
      <c r="D102" s="37" t="s">
        <v>206</v>
      </c>
      <c r="E102" s="299"/>
      <c r="F102" s="299"/>
      <c r="G102" s="299"/>
      <c r="H102" s="299"/>
      <c r="I102" s="106">
        <v>0</v>
      </c>
      <c r="J102" s="412">
        <v>0</v>
      </c>
    </row>
    <row r="103" spans="1:11" ht="27.6" customHeight="1">
      <c r="A103" s="296">
        <v>3299</v>
      </c>
      <c r="B103" s="297"/>
      <c r="C103" s="298"/>
      <c r="D103" s="37" t="s">
        <v>200</v>
      </c>
      <c r="E103" s="299"/>
      <c r="F103" s="299"/>
      <c r="G103" s="299"/>
      <c r="H103" s="299"/>
      <c r="I103" s="106">
        <v>0</v>
      </c>
      <c r="J103" s="412">
        <v>0</v>
      </c>
      <c r="K103" s="119"/>
    </row>
    <row r="104" spans="1:11" ht="14.45" customHeight="1">
      <c r="A104" s="252">
        <v>34</v>
      </c>
      <c r="B104" s="253"/>
      <c r="C104" s="254"/>
      <c r="D104" s="212" t="s">
        <v>76</v>
      </c>
      <c r="E104" s="129">
        <f>SUM(E105)</f>
        <v>309</v>
      </c>
      <c r="F104" s="129">
        <f t="shared" ref="F104:H104" si="37">SUM(F105)</f>
        <v>222</v>
      </c>
      <c r="G104" s="129">
        <f t="shared" si="37"/>
        <v>0</v>
      </c>
      <c r="H104" s="129">
        <f t="shared" si="37"/>
        <v>222</v>
      </c>
      <c r="I104" s="409">
        <f t="shared" si="31"/>
        <v>71.844660194174764</v>
      </c>
      <c r="J104" s="412">
        <v>0</v>
      </c>
    </row>
    <row r="105" spans="1:11" ht="26.45" customHeight="1">
      <c r="A105" s="305">
        <v>343</v>
      </c>
      <c r="B105" s="269"/>
      <c r="C105" s="270"/>
      <c r="D105" s="256" t="s">
        <v>225</v>
      </c>
      <c r="E105" s="64">
        <v>309</v>
      </c>
      <c r="F105" s="64">
        <f t="shared" ref="F105:H105" si="38">SUM(F106+F107)</f>
        <v>222</v>
      </c>
      <c r="G105" s="64">
        <f t="shared" si="38"/>
        <v>0</v>
      </c>
      <c r="H105" s="64">
        <v>222</v>
      </c>
      <c r="I105" s="414">
        <f t="shared" si="31"/>
        <v>71.844660194174764</v>
      </c>
      <c r="J105" s="412">
        <v>0</v>
      </c>
    </row>
    <row r="106" spans="1:11" ht="30.6" customHeight="1">
      <c r="A106" s="306">
        <v>3431</v>
      </c>
      <c r="B106" s="307"/>
      <c r="C106" s="308"/>
      <c r="D106" s="257" t="s">
        <v>207</v>
      </c>
      <c r="E106" s="145"/>
      <c r="F106" s="145">
        <v>222</v>
      </c>
      <c r="G106" s="145"/>
      <c r="H106" s="145"/>
      <c r="I106" s="106">
        <v>0</v>
      </c>
      <c r="J106" s="412">
        <v>0</v>
      </c>
    </row>
    <row r="107" spans="1:11" ht="31.9" customHeight="1">
      <c r="A107" s="306">
        <v>3433</v>
      </c>
      <c r="B107" s="307"/>
      <c r="C107" s="308"/>
      <c r="D107" s="257" t="s">
        <v>209</v>
      </c>
      <c r="E107" s="145"/>
      <c r="F107" s="145"/>
      <c r="G107" s="145"/>
      <c r="H107" s="145"/>
      <c r="I107" s="106">
        <v>0</v>
      </c>
      <c r="J107" s="412">
        <v>0</v>
      </c>
    </row>
    <row r="108" spans="1:11" s="144" customFormat="1" ht="31.9" customHeight="1">
      <c r="A108" s="443" t="s">
        <v>78</v>
      </c>
      <c r="B108" s="443"/>
      <c r="C108" s="443"/>
      <c r="D108" s="315" t="s">
        <v>98</v>
      </c>
      <c r="E108" s="278">
        <f>SUM(E116+E134)</f>
        <v>13342</v>
      </c>
      <c r="F108" s="278">
        <f>SUM(F119+F130)</f>
        <v>9031</v>
      </c>
      <c r="G108" s="278">
        <f t="shared" ref="G108:H108" si="39">SUM(G116+G134)</f>
        <v>0</v>
      </c>
      <c r="H108" s="278">
        <f t="shared" si="39"/>
        <v>21261</v>
      </c>
      <c r="I108" s="413">
        <f t="shared" si="31"/>
        <v>159.35391995203119</v>
      </c>
      <c r="J108" s="412">
        <v>0</v>
      </c>
    </row>
    <row r="109" spans="1:11" ht="18.600000000000001" customHeight="1">
      <c r="A109" s="446">
        <v>3</v>
      </c>
      <c r="B109" s="446"/>
      <c r="C109" s="446"/>
      <c r="D109" s="255" t="s">
        <v>7</v>
      </c>
      <c r="E109" s="238">
        <f>SUM(E110+E119+E131)</f>
        <v>298331536</v>
      </c>
      <c r="F109" s="238">
        <f t="shared" ref="F109:H109" si="40">SUM(F110+F119+F131)</f>
        <v>261506</v>
      </c>
      <c r="G109" s="238">
        <f t="shared" si="40"/>
        <v>0</v>
      </c>
      <c r="H109" s="238">
        <f t="shared" si="40"/>
        <v>388852</v>
      </c>
      <c r="I109" s="410">
        <f t="shared" si="31"/>
        <v>0.13034223777133638</v>
      </c>
      <c r="J109" s="412">
        <v>0</v>
      </c>
    </row>
    <row r="110" spans="1:11" s="144" customFormat="1" ht="18.600000000000001" customHeight="1">
      <c r="A110" s="447">
        <v>31</v>
      </c>
      <c r="B110" s="448"/>
      <c r="C110" s="449"/>
      <c r="D110" s="259" t="s">
        <v>8</v>
      </c>
      <c r="E110" s="129">
        <f>SUM(E111+E115)</f>
        <v>298311668</v>
      </c>
      <c r="F110" s="129">
        <f t="shared" ref="F110:H110" si="41">SUM(F111+F120+F124+F127+F132)</f>
        <v>252578</v>
      </c>
      <c r="G110" s="129">
        <f t="shared" si="41"/>
        <v>0</v>
      </c>
      <c r="H110" s="129">
        <f t="shared" si="41"/>
        <v>371139</v>
      </c>
      <c r="I110" s="409">
        <f t="shared" si="31"/>
        <v>0.12441316911546349</v>
      </c>
      <c r="J110" s="412">
        <v>0</v>
      </c>
    </row>
    <row r="111" spans="1:11" s="144" customFormat="1" ht="18.600000000000001" customHeight="1">
      <c r="A111" s="265">
        <v>311</v>
      </c>
      <c r="B111" s="266"/>
      <c r="C111" s="256"/>
      <c r="D111" s="256" t="s">
        <v>231</v>
      </c>
      <c r="E111" s="64">
        <f>SUM(E112:E114)</f>
        <v>298298326</v>
      </c>
      <c r="F111" s="64">
        <f t="shared" ref="F111:H111" si="42">SUM(F112:F114)</f>
        <v>243650</v>
      </c>
      <c r="G111" s="64">
        <f t="shared" si="42"/>
        <v>0</v>
      </c>
      <c r="H111" s="64">
        <f t="shared" si="42"/>
        <v>353795</v>
      </c>
      <c r="I111" s="414">
        <f t="shared" si="31"/>
        <v>0.11860442019376266</v>
      </c>
      <c r="J111" s="412">
        <v>0</v>
      </c>
    </row>
    <row r="112" spans="1:11" s="144" customFormat="1" ht="18.600000000000001" customHeight="1">
      <c r="A112" s="267">
        <v>3111</v>
      </c>
      <c r="B112" s="124"/>
      <c r="C112" s="257"/>
      <c r="D112" s="257" t="s">
        <v>173</v>
      </c>
      <c r="E112" s="145">
        <v>298298326</v>
      </c>
      <c r="F112" s="145">
        <v>243650</v>
      </c>
      <c r="G112" s="145"/>
      <c r="H112" s="145">
        <v>353795</v>
      </c>
      <c r="I112" s="106">
        <f t="shared" si="31"/>
        <v>0.11860442019376266</v>
      </c>
      <c r="J112" s="412">
        <v>0</v>
      </c>
    </row>
    <row r="113" spans="1:10" s="144" customFormat="1" ht="18.600000000000001" customHeight="1">
      <c r="A113" s="267">
        <v>3112</v>
      </c>
      <c r="B113" s="124"/>
      <c r="C113" s="257"/>
      <c r="D113" s="257" t="s">
        <v>174</v>
      </c>
      <c r="E113" s="145"/>
      <c r="F113" s="145"/>
      <c r="G113" s="145"/>
      <c r="H113" s="145"/>
      <c r="I113" s="106">
        <v>0</v>
      </c>
      <c r="J113" s="412">
        <v>0</v>
      </c>
    </row>
    <row r="114" spans="1:10" s="144" customFormat="1" ht="18.600000000000001" customHeight="1">
      <c r="A114" s="267">
        <v>3113</v>
      </c>
      <c r="B114" s="124"/>
      <c r="C114" s="257"/>
      <c r="D114" s="257" t="s">
        <v>228</v>
      </c>
      <c r="E114" s="145"/>
      <c r="F114" s="145"/>
      <c r="G114" s="145"/>
      <c r="H114" s="145"/>
      <c r="I114" s="106">
        <v>0</v>
      </c>
      <c r="J114" s="412">
        <v>0</v>
      </c>
    </row>
    <row r="115" spans="1:10" s="144" customFormat="1" ht="18.600000000000001" customHeight="1">
      <c r="A115" s="265">
        <v>312</v>
      </c>
      <c r="B115" s="266"/>
      <c r="C115" s="256"/>
      <c r="D115" s="256" t="s">
        <v>175</v>
      </c>
      <c r="E115" s="64">
        <f>SUM(E116)</f>
        <v>13342</v>
      </c>
      <c r="F115" s="64">
        <f t="shared" ref="F115:H115" si="43">SUM(F116)</f>
        <v>8743</v>
      </c>
      <c r="G115" s="64">
        <f t="shared" si="43"/>
        <v>0</v>
      </c>
      <c r="H115" s="64">
        <f t="shared" si="43"/>
        <v>21261</v>
      </c>
      <c r="I115" s="414">
        <f t="shared" si="31"/>
        <v>159.35391995203119</v>
      </c>
      <c r="J115" s="412">
        <v>0</v>
      </c>
    </row>
    <row r="116" spans="1:10" s="144" customFormat="1" ht="18.600000000000001" customHeight="1">
      <c r="A116" s="267">
        <v>3121</v>
      </c>
      <c r="B116" s="124"/>
      <c r="C116" s="257"/>
      <c r="D116" s="257" t="s">
        <v>175</v>
      </c>
      <c r="E116" s="145">
        <v>13342</v>
      </c>
      <c r="F116" s="145">
        <v>8743</v>
      </c>
      <c r="G116" s="145"/>
      <c r="H116" s="145">
        <v>21261</v>
      </c>
      <c r="I116" s="106">
        <f t="shared" si="31"/>
        <v>159.35391995203119</v>
      </c>
      <c r="J116" s="412">
        <v>0</v>
      </c>
    </row>
    <row r="117" spans="1:10" s="144" customFormat="1" ht="18.600000000000001" customHeight="1">
      <c r="A117" s="265">
        <v>313</v>
      </c>
      <c r="B117" s="266"/>
      <c r="C117" s="256"/>
      <c r="D117" s="256" t="s">
        <v>176</v>
      </c>
      <c r="E117" s="64">
        <f>SUM(E118)</f>
        <v>50320</v>
      </c>
      <c r="F117" s="64">
        <f t="shared" ref="F117:H117" si="44">SUM(F118)</f>
        <v>40002</v>
      </c>
      <c r="G117" s="64">
        <f t="shared" si="44"/>
        <v>0</v>
      </c>
      <c r="H117" s="64">
        <f t="shared" si="44"/>
        <v>58303</v>
      </c>
      <c r="I117" s="414">
        <f t="shared" si="31"/>
        <v>115.86446740858504</v>
      </c>
      <c r="J117" s="412">
        <v>0</v>
      </c>
    </row>
    <row r="118" spans="1:10" s="144" customFormat="1" ht="29.45" customHeight="1">
      <c r="A118" s="267">
        <v>3132</v>
      </c>
      <c r="B118" s="124"/>
      <c r="C118" s="257"/>
      <c r="D118" s="257" t="s">
        <v>232</v>
      </c>
      <c r="E118" s="145">
        <v>50320</v>
      </c>
      <c r="F118" s="145">
        <v>40002</v>
      </c>
      <c r="G118" s="145"/>
      <c r="H118" s="145">
        <v>58303</v>
      </c>
      <c r="I118" s="106">
        <f t="shared" si="31"/>
        <v>115.86446740858504</v>
      </c>
      <c r="J118" s="412">
        <v>0</v>
      </c>
    </row>
    <row r="119" spans="1:10" s="144" customFormat="1" ht="18.600000000000001" customHeight="1">
      <c r="A119" s="447">
        <v>32</v>
      </c>
      <c r="B119" s="448"/>
      <c r="C119" s="449"/>
      <c r="D119" s="259" t="s">
        <v>16</v>
      </c>
      <c r="E119" s="129">
        <f>SUM(E120+E124+E127+E129+E132)</f>
        <v>19868</v>
      </c>
      <c r="F119" s="129">
        <f t="shared" ref="F119:H119" si="45">SUM(F120+F124+F127+F129+F132)</f>
        <v>8928</v>
      </c>
      <c r="G119" s="129">
        <f t="shared" si="45"/>
        <v>0</v>
      </c>
      <c r="H119" s="129">
        <f t="shared" si="45"/>
        <v>17713</v>
      </c>
      <c r="I119" s="409">
        <f t="shared" si="31"/>
        <v>89.153412522649489</v>
      </c>
      <c r="J119" s="412">
        <v>0</v>
      </c>
    </row>
    <row r="120" spans="1:10" ht="21.6" customHeight="1">
      <c r="A120" s="265">
        <v>321</v>
      </c>
      <c r="B120" s="266"/>
      <c r="C120" s="256"/>
      <c r="D120" s="256" t="s">
        <v>179</v>
      </c>
      <c r="E120" s="64">
        <v>10029</v>
      </c>
      <c r="F120" s="64">
        <f t="shared" ref="F120:H120" si="46">SUM(F121:F123)</f>
        <v>6574</v>
      </c>
      <c r="G120" s="64">
        <f t="shared" si="46"/>
        <v>0</v>
      </c>
      <c r="H120" s="64">
        <v>12608</v>
      </c>
      <c r="I120" s="414">
        <f t="shared" si="31"/>
        <v>125.7154252667265</v>
      </c>
      <c r="J120" s="412">
        <v>0</v>
      </c>
    </row>
    <row r="121" spans="1:10" s="144" customFormat="1" ht="21" customHeight="1">
      <c r="A121" s="267">
        <v>3211</v>
      </c>
      <c r="B121" s="124"/>
      <c r="C121" s="257"/>
      <c r="D121" s="257" t="s">
        <v>180</v>
      </c>
      <c r="E121" s="145"/>
      <c r="F121" s="145"/>
      <c r="G121" s="145"/>
      <c r="H121" s="145"/>
      <c r="I121" s="106">
        <v>0</v>
      </c>
      <c r="J121" s="412">
        <v>0</v>
      </c>
    </row>
    <row r="122" spans="1:10" ht="24.6" customHeight="1">
      <c r="A122" s="267">
        <v>3212</v>
      </c>
      <c r="B122" s="124"/>
      <c r="C122" s="257"/>
      <c r="D122" s="257" t="s">
        <v>233</v>
      </c>
      <c r="E122" s="145"/>
      <c r="F122" s="145">
        <v>6574</v>
      </c>
      <c r="G122" s="145"/>
      <c r="H122" s="145"/>
      <c r="I122" s="106">
        <v>0</v>
      </c>
      <c r="J122" s="412">
        <v>0</v>
      </c>
    </row>
    <row r="123" spans="1:10" ht="21" customHeight="1">
      <c r="A123" s="267">
        <v>3213</v>
      </c>
      <c r="B123" s="263"/>
      <c r="C123" s="264"/>
      <c r="D123" s="165" t="s">
        <v>247</v>
      </c>
      <c r="E123" s="145"/>
      <c r="F123" s="145"/>
      <c r="G123" s="145"/>
      <c r="H123" s="145"/>
      <c r="I123" s="106">
        <v>0</v>
      </c>
      <c r="J123" s="412">
        <v>0</v>
      </c>
    </row>
    <row r="124" spans="1:10" ht="19.899999999999999" customHeight="1">
      <c r="A124" s="265">
        <v>322</v>
      </c>
      <c r="B124" s="319"/>
      <c r="C124" s="320"/>
      <c r="D124" s="321" t="s">
        <v>183</v>
      </c>
      <c r="E124" s="322">
        <v>5741</v>
      </c>
      <c r="F124" s="322">
        <f t="shared" ref="F124:H124" si="47">SUM(F125+F126)</f>
        <v>0</v>
      </c>
      <c r="G124" s="322">
        <f t="shared" si="47"/>
        <v>0</v>
      </c>
      <c r="H124" s="322">
        <v>4736</v>
      </c>
      <c r="I124" s="414">
        <f t="shared" si="31"/>
        <v>82.49433896533705</v>
      </c>
      <c r="J124" s="412">
        <v>0</v>
      </c>
    </row>
    <row r="125" spans="1:10" ht="26.45" customHeight="1">
      <c r="A125" s="267">
        <v>3221</v>
      </c>
      <c r="B125" s="263"/>
      <c r="C125" s="264"/>
      <c r="D125" s="165" t="s">
        <v>239</v>
      </c>
      <c r="E125" s="145"/>
      <c r="F125" s="145"/>
      <c r="G125" s="145"/>
      <c r="H125" s="145"/>
      <c r="I125" s="106">
        <v>0</v>
      </c>
      <c r="J125" s="412">
        <v>0</v>
      </c>
    </row>
    <row r="126" spans="1:10" s="144" customFormat="1" ht="19.149999999999999" customHeight="1">
      <c r="A126" s="267">
        <v>3222</v>
      </c>
      <c r="B126" s="263"/>
      <c r="C126" s="264"/>
      <c r="D126" s="165" t="s">
        <v>185</v>
      </c>
      <c r="E126" s="145"/>
      <c r="F126" s="145"/>
      <c r="G126" s="145"/>
      <c r="H126" s="145"/>
      <c r="I126" s="106">
        <v>0</v>
      </c>
      <c r="J126" s="412">
        <v>0</v>
      </c>
    </row>
    <row r="127" spans="1:10" s="144" customFormat="1" ht="19.149999999999999" customHeight="1">
      <c r="A127" s="265">
        <v>323</v>
      </c>
      <c r="B127" s="310"/>
      <c r="C127" s="311"/>
      <c r="D127" s="251" t="s">
        <v>190</v>
      </c>
      <c r="E127" s="64">
        <v>2517</v>
      </c>
      <c r="F127" s="64">
        <f t="shared" ref="F127:H127" si="48">SUM(F128)</f>
        <v>2354</v>
      </c>
      <c r="G127" s="64">
        <f t="shared" si="48"/>
        <v>0</v>
      </c>
      <c r="H127" s="64">
        <f t="shared" si="48"/>
        <v>0</v>
      </c>
      <c r="I127" s="414">
        <f t="shared" si="31"/>
        <v>0</v>
      </c>
      <c r="J127" s="412">
        <v>0</v>
      </c>
    </row>
    <row r="128" spans="1:10" s="144" customFormat="1" ht="20.45" customHeight="1">
      <c r="A128" s="267">
        <v>3239</v>
      </c>
      <c r="B128" s="263"/>
      <c r="C128" s="264"/>
      <c r="D128" s="165" t="s">
        <v>199</v>
      </c>
      <c r="E128" s="145"/>
      <c r="F128" s="145">
        <v>2354</v>
      </c>
      <c r="G128" s="145"/>
      <c r="H128" s="145"/>
      <c r="I128" s="106">
        <v>0</v>
      </c>
      <c r="J128" s="412">
        <v>0</v>
      </c>
    </row>
    <row r="129" spans="1:10" s="144" customFormat="1" ht="26.45" customHeight="1">
      <c r="A129" s="271">
        <v>324</v>
      </c>
      <c r="B129" s="313"/>
      <c r="C129" s="314"/>
      <c r="D129" s="235" t="s">
        <v>248</v>
      </c>
      <c r="E129" s="129">
        <f>SUM(E130)</f>
        <v>1581</v>
      </c>
      <c r="F129" s="129">
        <v>0</v>
      </c>
      <c r="G129" s="129">
        <f t="shared" ref="G129:H129" si="49">SUM(G130)</f>
        <v>0</v>
      </c>
      <c r="H129" s="129">
        <f t="shared" si="49"/>
        <v>369</v>
      </c>
      <c r="I129" s="409">
        <f t="shared" si="31"/>
        <v>23.339658444022771</v>
      </c>
      <c r="J129" s="412">
        <v>0</v>
      </c>
    </row>
    <row r="130" spans="1:10" s="144" customFormat="1" ht="26.45" customHeight="1">
      <c r="A130" s="267">
        <v>343</v>
      </c>
      <c r="B130" s="263"/>
      <c r="C130" s="264"/>
      <c r="D130" s="165" t="s">
        <v>225</v>
      </c>
      <c r="E130" s="145">
        <v>1581</v>
      </c>
      <c r="F130" s="145">
        <v>103</v>
      </c>
      <c r="G130" s="145"/>
      <c r="H130" s="145">
        <v>369</v>
      </c>
      <c r="I130" s="106">
        <f t="shared" si="31"/>
        <v>23.339658444022771</v>
      </c>
      <c r="J130" s="412">
        <v>0</v>
      </c>
    </row>
    <row r="131" spans="1:10" s="144" customFormat="1" ht="39" customHeight="1">
      <c r="A131" s="324">
        <v>37</v>
      </c>
      <c r="B131" s="325"/>
      <c r="C131" s="326"/>
      <c r="D131" s="255" t="s">
        <v>49</v>
      </c>
      <c r="E131" s="238">
        <f>SUM(E132)</f>
        <v>0</v>
      </c>
      <c r="F131" s="238">
        <f t="shared" ref="F131:H132" si="50">SUM(F132)</f>
        <v>0</v>
      </c>
      <c r="G131" s="238">
        <f t="shared" si="50"/>
        <v>0</v>
      </c>
      <c r="H131" s="238">
        <f t="shared" si="50"/>
        <v>0</v>
      </c>
      <c r="I131" s="410">
        <v>0</v>
      </c>
      <c r="J131" s="412">
        <v>0</v>
      </c>
    </row>
    <row r="132" spans="1:10" ht="25.5">
      <c r="A132" s="271">
        <v>372</v>
      </c>
      <c r="B132" s="313"/>
      <c r="C132" s="314"/>
      <c r="D132" s="259" t="s">
        <v>249</v>
      </c>
      <c r="E132" s="129">
        <f>SUM(E133)</f>
        <v>0</v>
      </c>
      <c r="F132" s="129">
        <f t="shared" si="50"/>
        <v>0</v>
      </c>
      <c r="G132" s="129">
        <f t="shared" si="50"/>
        <v>0</v>
      </c>
      <c r="H132" s="129">
        <f t="shared" si="50"/>
        <v>0</v>
      </c>
      <c r="I132" s="410">
        <v>0</v>
      </c>
      <c r="J132" s="412">
        <v>0</v>
      </c>
    </row>
    <row r="133" spans="1:10" s="144" customFormat="1" ht="25.5">
      <c r="A133" s="327">
        <v>3722</v>
      </c>
      <c r="B133" s="307"/>
      <c r="C133" s="308"/>
      <c r="D133" s="257" t="s">
        <v>226</v>
      </c>
      <c r="E133" s="145"/>
      <c r="F133" s="145"/>
      <c r="G133" s="145"/>
      <c r="H133" s="145"/>
      <c r="I133" s="410">
        <v>0</v>
      </c>
      <c r="J133" s="412">
        <v>0</v>
      </c>
    </row>
    <row r="134" spans="1:10" s="144" customFormat="1" ht="25.5">
      <c r="A134" s="461">
        <v>4</v>
      </c>
      <c r="B134" s="462"/>
      <c r="C134" s="463"/>
      <c r="D134" s="328" t="s">
        <v>9</v>
      </c>
      <c r="E134" s="238">
        <f>SUM(E135+E138)</f>
        <v>0</v>
      </c>
      <c r="F134" s="238">
        <f t="shared" ref="F134:H134" si="51">SUM(F135+F138)</f>
        <v>0</v>
      </c>
      <c r="G134" s="238">
        <f t="shared" si="51"/>
        <v>0</v>
      </c>
      <c r="H134" s="238">
        <f t="shared" si="51"/>
        <v>0</v>
      </c>
      <c r="I134" s="410">
        <v>0</v>
      </c>
      <c r="J134" s="412">
        <v>0</v>
      </c>
    </row>
    <row r="135" spans="1:10" s="144" customFormat="1" ht="25.5">
      <c r="A135" s="467">
        <v>42</v>
      </c>
      <c r="B135" s="468"/>
      <c r="C135" s="469"/>
      <c r="D135" s="236" t="s">
        <v>23</v>
      </c>
      <c r="E135" s="129">
        <f>SUM(E136+E138)</f>
        <v>0</v>
      </c>
      <c r="F135" s="129">
        <f t="shared" ref="F135:H135" si="52">SUM(F136+F138)</f>
        <v>0</v>
      </c>
      <c r="G135" s="129">
        <f t="shared" si="52"/>
        <v>0</v>
      </c>
      <c r="H135" s="129">
        <f t="shared" si="52"/>
        <v>0</v>
      </c>
      <c r="I135" s="410">
        <v>0</v>
      </c>
      <c r="J135" s="412">
        <v>0</v>
      </c>
    </row>
    <row r="136" spans="1:10" s="144" customFormat="1">
      <c r="A136" s="305">
        <v>422</v>
      </c>
      <c r="B136" s="269"/>
      <c r="C136" s="270"/>
      <c r="D136" s="81" t="s">
        <v>250</v>
      </c>
      <c r="E136" s="64">
        <f>SUM(E137)</f>
        <v>0</v>
      </c>
      <c r="F136" s="64">
        <f t="shared" ref="F136:H136" si="53">SUM(F137)</f>
        <v>0</v>
      </c>
      <c r="G136" s="64">
        <f t="shared" si="53"/>
        <v>0</v>
      </c>
      <c r="H136" s="64">
        <f t="shared" si="53"/>
        <v>0</v>
      </c>
      <c r="I136" s="410">
        <v>0</v>
      </c>
      <c r="J136" s="412">
        <v>0</v>
      </c>
    </row>
    <row r="137" spans="1:10" s="144" customFormat="1">
      <c r="A137" s="306">
        <v>4221</v>
      </c>
      <c r="B137" s="307"/>
      <c r="C137" s="308"/>
      <c r="D137" s="26" t="s">
        <v>241</v>
      </c>
      <c r="E137" s="145"/>
      <c r="F137" s="145"/>
      <c r="G137" s="145"/>
      <c r="H137" s="145"/>
      <c r="I137" s="410">
        <v>0</v>
      </c>
      <c r="J137" s="412">
        <v>0</v>
      </c>
    </row>
    <row r="138" spans="1:10" s="144" customFormat="1" ht="25.5">
      <c r="A138" s="305">
        <v>424</v>
      </c>
      <c r="B138" s="269"/>
      <c r="C138" s="270"/>
      <c r="D138" s="81" t="s">
        <v>218</v>
      </c>
      <c r="E138" s="64">
        <f>SUM(E139)</f>
        <v>0</v>
      </c>
      <c r="F138" s="64">
        <f t="shared" ref="F138:H138" si="54">SUM(F139)</f>
        <v>0</v>
      </c>
      <c r="G138" s="64">
        <f t="shared" si="54"/>
        <v>0</v>
      </c>
      <c r="H138" s="64">
        <f t="shared" si="54"/>
        <v>0</v>
      </c>
      <c r="I138" s="410">
        <v>0</v>
      </c>
      <c r="J138" s="412">
        <v>0</v>
      </c>
    </row>
    <row r="139" spans="1:10" s="144" customFormat="1">
      <c r="A139" s="306">
        <v>4241</v>
      </c>
      <c r="B139" s="307"/>
      <c r="C139" s="308"/>
      <c r="D139" s="26" t="s">
        <v>219</v>
      </c>
      <c r="E139" s="145"/>
      <c r="F139" s="145"/>
      <c r="G139" s="145"/>
      <c r="H139" s="145"/>
      <c r="I139" s="410">
        <v>0</v>
      </c>
      <c r="J139" s="412">
        <v>0</v>
      </c>
    </row>
    <row r="140" spans="1:10" s="144" customFormat="1" ht="25.5">
      <c r="A140" s="443" t="s">
        <v>251</v>
      </c>
      <c r="B140" s="443"/>
      <c r="C140" s="443"/>
      <c r="D140" s="315" t="s">
        <v>252</v>
      </c>
      <c r="E140" s="278">
        <f>SUM(E141+E152)</f>
        <v>0</v>
      </c>
      <c r="F140" s="278">
        <f t="shared" ref="F140:H140" si="55">SUM(F141+F152)</f>
        <v>0</v>
      </c>
      <c r="G140" s="278">
        <f t="shared" si="55"/>
        <v>0</v>
      </c>
      <c r="H140" s="278">
        <f t="shared" si="55"/>
        <v>0</v>
      </c>
      <c r="I140" s="410">
        <v>0</v>
      </c>
      <c r="J140" s="412">
        <v>0</v>
      </c>
    </row>
    <row r="141" spans="1:10" s="144" customFormat="1">
      <c r="A141" s="329">
        <v>3</v>
      </c>
      <c r="B141" s="330"/>
      <c r="C141" s="323"/>
      <c r="D141" s="323" t="s">
        <v>7</v>
      </c>
      <c r="E141" s="238">
        <f>SUM(E142)</f>
        <v>0</v>
      </c>
      <c r="F141" s="238">
        <f t="shared" ref="F141:H141" si="56">SUM(F142)</f>
        <v>0</v>
      </c>
      <c r="G141" s="238">
        <f t="shared" si="56"/>
        <v>0</v>
      </c>
      <c r="H141" s="238">
        <f t="shared" si="56"/>
        <v>0</v>
      </c>
      <c r="I141" s="410">
        <v>0</v>
      </c>
      <c r="J141" s="412">
        <v>0</v>
      </c>
    </row>
    <row r="142" spans="1:10" s="144" customFormat="1">
      <c r="A142" s="447">
        <v>32</v>
      </c>
      <c r="B142" s="448"/>
      <c r="C142" s="449"/>
      <c r="D142" s="259" t="s">
        <v>16</v>
      </c>
      <c r="E142" s="129">
        <f>SUM(E143+E147+E150)</f>
        <v>0</v>
      </c>
      <c r="F142" s="129">
        <f t="shared" ref="F142:H142" si="57">SUM(F143+F147+F150)</f>
        <v>0</v>
      </c>
      <c r="G142" s="129">
        <f t="shared" si="57"/>
        <v>0</v>
      </c>
      <c r="H142" s="129">
        <f t="shared" si="57"/>
        <v>0</v>
      </c>
      <c r="I142" s="410">
        <v>0</v>
      </c>
      <c r="J142" s="412">
        <v>0</v>
      </c>
    </row>
    <row r="143" spans="1:10" s="144" customFormat="1">
      <c r="A143" s="265">
        <v>321</v>
      </c>
      <c r="B143" s="266"/>
      <c r="C143" s="256"/>
      <c r="D143" s="256" t="s">
        <v>179</v>
      </c>
      <c r="E143" s="64">
        <f>SUM(E144:E146)</f>
        <v>0</v>
      </c>
      <c r="F143" s="64">
        <f t="shared" ref="F143:H143" si="58">SUM(F144:F146)</f>
        <v>0</v>
      </c>
      <c r="G143" s="64">
        <f t="shared" si="58"/>
        <v>0</v>
      </c>
      <c r="H143" s="64">
        <f t="shared" si="58"/>
        <v>0</v>
      </c>
      <c r="I143" s="410">
        <v>0</v>
      </c>
      <c r="J143" s="412">
        <v>0</v>
      </c>
    </row>
    <row r="144" spans="1:10" s="144" customFormat="1">
      <c r="A144" s="267">
        <v>3211</v>
      </c>
      <c r="B144" s="124"/>
      <c r="C144" s="257"/>
      <c r="D144" s="257" t="s">
        <v>180</v>
      </c>
      <c r="E144" s="145"/>
      <c r="F144" s="145"/>
      <c r="G144" s="145"/>
      <c r="H144" s="145"/>
      <c r="I144" s="410">
        <v>0</v>
      </c>
      <c r="J144" s="412">
        <v>0</v>
      </c>
    </row>
    <row r="145" spans="1:10" ht="25.5">
      <c r="A145" s="267">
        <v>3212</v>
      </c>
      <c r="B145" s="124"/>
      <c r="C145" s="257"/>
      <c r="D145" s="257" t="s">
        <v>233</v>
      </c>
      <c r="E145" s="145"/>
      <c r="F145" s="145"/>
      <c r="G145" s="145"/>
      <c r="H145" s="145"/>
      <c r="I145" s="410">
        <v>0</v>
      </c>
      <c r="J145" s="412">
        <v>0</v>
      </c>
    </row>
    <row r="146" spans="1:10">
      <c r="A146" s="267">
        <v>3213</v>
      </c>
      <c r="B146" s="263"/>
      <c r="C146" s="264"/>
      <c r="D146" s="165" t="s">
        <v>247</v>
      </c>
      <c r="E146" s="145"/>
      <c r="F146" s="145"/>
      <c r="G146" s="145"/>
      <c r="H146" s="145"/>
      <c r="I146" s="410">
        <v>0</v>
      </c>
      <c r="J146" s="412">
        <v>0</v>
      </c>
    </row>
    <row r="147" spans="1:10">
      <c r="A147" s="265">
        <v>322</v>
      </c>
      <c r="B147" s="319"/>
      <c r="C147" s="320"/>
      <c r="D147" s="321" t="s">
        <v>183</v>
      </c>
      <c r="E147" s="322">
        <f>SUM(E148+E149)</f>
        <v>0</v>
      </c>
      <c r="F147" s="322">
        <f t="shared" ref="F147:H147" si="59">SUM(F148+F149)</f>
        <v>0</v>
      </c>
      <c r="G147" s="322">
        <f t="shared" si="59"/>
        <v>0</v>
      </c>
      <c r="H147" s="322">
        <f t="shared" si="59"/>
        <v>0</v>
      </c>
      <c r="I147" s="410">
        <v>0</v>
      </c>
      <c r="J147" s="412">
        <v>0</v>
      </c>
    </row>
    <row r="148" spans="1:10" ht="23.45" customHeight="1">
      <c r="A148" s="267">
        <v>3221</v>
      </c>
      <c r="B148" s="263"/>
      <c r="C148" s="264"/>
      <c r="D148" s="165" t="s">
        <v>239</v>
      </c>
      <c r="E148" s="145"/>
      <c r="F148" s="145"/>
      <c r="G148" s="145"/>
      <c r="H148" s="145"/>
      <c r="I148" s="410">
        <v>0</v>
      </c>
      <c r="J148" s="412">
        <v>0</v>
      </c>
    </row>
    <row r="149" spans="1:10">
      <c r="A149" s="267">
        <v>3222</v>
      </c>
      <c r="B149" s="263"/>
      <c r="C149" s="264"/>
      <c r="D149" s="165" t="s">
        <v>185</v>
      </c>
      <c r="E149" s="145"/>
      <c r="F149" s="145"/>
      <c r="G149" s="145"/>
      <c r="H149" s="145"/>
      <c r="I149" s="410">
        <v>0</v>
      </c>
      <c r="J149" s="412">
        <v>0</v>
      </c>
    </row>
    <row r="150" spans="1:10">
      <c r="A150" s="265">
        <v>323</v>
      </c>
      <c r="B150" s="310"/>
      <c r="C150" s="311"/>
      <c r="D150" s="251" t="s">
        <v>190</v>
      </c>
      <c r="E150" s="64">
        <f>SUM(E151)</f>
        <v>0</v>
      </c>
      <c r="F150" s="64">
        <f t="shared" ref="F150:H150" si="60">SUM(F151)</f>
        <v>0</v>
      </c>
      <c r="G150" s="64">
        <f t="shared" si="60"/>
        <v>0</v>
      </c>
      <c r="H150" s="64">
        <f t="shared" si="60"/>
        <v>0</v>
      </c>
      <c r="I150" s="410">
        <v>0</v>
      </c>
      <c r="J150" s="412">
        <v>0</v>
      </c>
    </row>
    <row r="151" spans="1:10" ht="16.899999999999999" customHeight="1">
      <c r="A151" s="267">
        <v>3239</v>
      </c>
      <c r="B151" s="263"/>
      <c r="C151" s="264"/>
      <c r="D151" s="165" t="s">
        <v>199</v>
      </c>
      <c r="E151" s="145"/>
      <c r="F151" s="145"/>
      <c r="G151" s="145"/>
      <c r="H151" s="145"/>
      <c r="I151" s="410">
        <v>0</v>
      </c>
      <c r="J151" s="412">
        <v>0</v>
      </c>
    </row>
    <row r="152" spans="1:10" s="144" customFormat="1" ht="24.6" customHeight="1">
      <c r="A152" s="461">
        <v>4</v>
      </c>
      <c r="B152" s="462"/>
      <c r="C152" s="463"/>
      <c r="D152" s="328" t="s">
        <v>9</v>
      </c>
      <c r="E152" s="238">
        <f>SUM(E153+E156)</f>
        <v>0</v>
      </c>
      <c r="F152" s="238">
        <f t="shared" ref="F152:H152" si="61">SUM(F153+F156)</f>
        <v>0</v>
      </c>
      <c r="G152" s="238">
        <f t="shared" si="61"/>
        <v>0</v>
      </c>
      <c r="H152" s="238">
        <f t="shared" si="61"/>
        <v>0</v>
      </c>
      <c r="I152" s="410">
        <v>0</v>
      </c>
      <c r="J152" s="412">
        <v>0</v>
      </c>
    </row>
    <row r="153" spans="1:10" s="144" customFormat="1" ht="25.9" customHeight="1">
      <c r="A153" s="467">
        <v>42</v>
      </c>
      <c r="B153" s="468"/>
      <c r="C153" s="469"/>
      <c r="D153" s="236" t="s">
        <v>23</v>
      </c>
      <c r="E153" s="129">
        <f>SUM(E154+E156)</f>
        <v>0</v>
      </c>
      <c r="F153" s="129">
        <f t="shared" ref="F153:H153" si="62">SUM(F154+F156)</f>
        <v>0</v>
      </c>
      <c r="G153" s="129">
        <f t="shared" si="62"/>
        <v>0</v>
      </c>
      <c r="H153" s="129">
        <f t="shared" si="62"/>
        <v>0</v>
      </c>
      <c r="I153" s="410">
        <v>0</v>
      </c>
      <c r="J153" s="412">
        <v>0</v>
      </c>
    </row>
    <row r="154" spans="1:10" s="144" customFormat="1" ht="16.899999999999999" customHeight="1">
      <c r="A154" s="305">
        <v>422</v>
      </c>
      <c r="B154" s="269"/>
      <c r="C154" s="270"/>
      <c r="D154" s="81" t="s">
        <v>250</v>
      </c>
      <c r="E154" s="64">
        <f>SUM(E155)</f>
        <v>0</v>
      </c>
      <c r="F154" s="64">
        <f t="shared" ref="F154:H154" si="63">SUM(F155)</f>
        <v>0</v>
      </c>
      <c r="G154" s="64">
        <f t="shared" si="63"/>
        <v>0</v>
      </c>
      <c r="H154" s="64">
        <f t="shared" si="63"/>
        <v>0</v>
      </c>
      <c r="I154" s="410">
        <v>0</v>
      </c>
      <c r="J154" s="412">
        <v>0</v>
      </c>
    </row>
    <row r="155" spans="1:10" s="144" customFormat="1" ht="16.899999999999999" customHeight="1">
      <c r="A155" s="306">
        <v>4221</v>
      </c>
      <c r="B155" s="307"/>
      <c r="C155" s="308"/>
      <c r="D155" s="26" t="s">
        <v>241</v>
      </c>
      <c r="E155" s="145"/>
      <c r="F155" s="145"/>
      <c r="G155" s="145"/>
      <c r="H155" s="145"/>
      <c r="I155" s="410">
        <v>0</v>
      </c>
      <c r="J155" s="412">
        <v>0</v>
      </c>
    </row>
    <row r="156" spans="1:10" s="144" customFormat="1" ht="26.45" customHeight="1">
      <c r="A156" s="305">
        <v>424</v>
      </c>
      <c r="B156" s="269"/>
      <c r="C156" s="270"/>
      <c r="D156" s="81" t="s">
        <v>218</v>
      </c>
      <c r="E156" s="64">
        <f>SUM(E157)</f>
        <v>0</v>
      </c>
      <c r="F156" s="64">
        <f t="shared" ref="F156:H156" si="64">SUM(F157)</f>
        <v>0</v>
      </c>
      <c r="G156" s="64">
        <f t="shared" si="64"/>
        <v>0</v>
      </c>
      <c r="H156" s="64">
        <f t="shared" si="64"/>
        <v>0</v>
      </c>
      <c r="I156" s="410">
        <v>0</v>
      </c>
      <c r="J156" s="412">
        <v>0</v>
      </c>
    </row>
    <row r="157" spans="1:10" ht="16.899999999999999" customHeight="1">
      <c r="A157" s="306">
        <v>4241</v>
      </c>
      <c r="B157" s="307"/>
      <c r="C157" s="308"/>
      <c r="D157" s="26" t="s">
        <v>219</v>
      </c>
      <c r="E157" s="145"/>
      <c r="F157" s="145"/>
      <c r="G157" s="145"/>
      <c r="H157" s="145"/>
      <c r="I157" s="106">
        <v>0</v>
      </c>
      <c r="J157" s="412">
        <v>0</v>
      </c>
    </row>
    <row r="158" spans="1:10" ht="25.5">
      <c r="A158" s="455" t="s">
        <v>79</v>
      </c>
      <c r="B158" s="456"/>
      <c r="C158" s="457"/>
      <c r="D158" s="233" t="s">
        <v>80</v>
      </c>
      <c r="E158" s="147">
        <f t="shared" ref="E158:H162" si="65">SUM(E159)</f>
        <v>7953</v>
      </c>
      <c r="F158" s="147">
        <f t="shared" si="65"/>
        <v>9693</v>
      </c>
      <c r="G158" s="147">
        <f t="shared" si="65"/>
        <v>0</v>
      </c>
      <c r="H158" s="147">
        <f t="shared" si="65"/>
        <v>9692</v>
      </c>
      <c r="I158" s="412">
        <f t="shared" ref="I138:I201" si="66">SUM(H158/E158*100)</f>
        <v>121.86596252986294</v>
      </c>
      <c r="J158" s="412">
        <v>0</v>
      </c>
    </row>
    <row r="159" spans="1:10">
      <c r="A159" s="458" t="s">
        <v>75</v>
      </c>
      <c r="B159" s="459"/>
      <c r="C159" s="460"/>
      <c r="D159" s="315" t="s">
        <v>77</v>
      </c>
      <c r="E159" s="278">
        <f t="shared" si="65"/>
        <v>7953</v>
      </c>
      <c r="F159" s="278">
        <f t="shared" si="65"/>
        <v>9693</v>
      </c>
      <c r="G159" s="278">
        <f t="shared" si="65"/>
        <v>0</v>
      </c>
      <c r="H159" s="278">
        <f t="shared" si="65"/>
        <v>9692</v>
      </c>
      <c r="I159" s="413">
        <f t="shared" si="66"/>
        <v>121.86596252986294</v>
      </c>
      <c r="J159" s="412">
        <v>0</v>
      </c>
    </row>
    <row r="160" spans="1:10">
      <c r="A160" s="461">
        <v>3</v>
      </c>
      <c r="B160" s="462"/>
      <c r="C160" s="463"/>
      <c r="D160" s="255" t="s">
        <v>7</v>
      </c>
      <c r="E160" s="238">
        <f>SUM(E161)</f>
        <v>7953</v>
      </c>
      <c r="F160" s="238">
        <f t="shared" si="65"/>
        <v>9693</v>
      </c>
      <c r="G160" s="238">
        <f t="shared" si="65"/>
        <v>0</v>
      </c>
      <c r="H160" s="238">
        <f t="shared" si="65"/>
        <v>9692</v>
      </c>
      <c r="I160" s="410">
        <f t="shared" si="66"/>
        <v>121.86596252986294</v>
      </c>
      <c r="J160" s="412">
        <v>0</v>
      </c>
    </row>
    <row r="161" spans="1:10" s="144" customFormat="1">
      <c r="A161" s="312">
        <v>32</v>
      </c>
      <c r="B161" s="313"/>
      <c r="C161" s="314"/>
      <c r="D161" s="235" t="s">
        <v>16</v>
      </c>
      <c r="E161" s="129">
        <f>SUM(E162)</f>
        <v>7953</v>
      </c>
      <c r="F161" s="129">
        <f t="shared" si="65"/>
        <v>9693</v>
      </c>
      <c r="G161" s="129">
        <f t="shared" si="65"/>
        <v>0</v>
      </c>
      <c r="H161" s="129">
        <f t="shared" si="65"/>
        <v>9692</v>
      </c>
      <c r="I161" s="409">
        <f t="shared" si="66"/>
        <v>121.86596252986294</v>
      </c>
      <c r="J161" s="412">
        <v>0</v>
      </c>
    </row>
    <row r="162" spans="1:10" s="144" customFormat="1">
      <c r="A162" s="309">
        <v>323</v>
      </c>
      <c r="B162" s="310"/>
      <c r="C162" s="311"/>
      <c r="D162" s="251" t="s">
        <v>190</v>
      </c>
      <c r="E162" s="64">
        <f>SUM(E163)</f>
        <v>7953</v>
      </c>
      <c r="F162" s="64">
        <f t="shared" si="65"/>
        <v>9693</v>
      </c>
      <c r="G162" s="64">
        <f t="shared" si="65"/>
        <v>0</v>
      </c>
      <c r="H162" s="64">
        <f t="shared" si="65"/>
        <v>9692</v>
      </c>
      <c r="I162" s="414">
        <f t="shared" si="66"/>
        <v>121.86596252986294</v>
      </c>
      <c r="J162" s="412">
        <v>0</v>
      </c>
    </row>
    <row r="163" spans="1:10" ht="27.75" customHeight="1">
      <c r="A163" s="464">
        <v>3232</v>
      </c>
      <c r="B163" s="465"/>
      <c r="C163" s="466"/>
      <c r="D163" s="165" t="s">
        <v>192</v>
      </c>
      <c r="E163" s="145">
        <v>7953</v>
      </c>
      <c r="F163" s="145">
        <v>9693</v>
      </c>
      <c r="G163" s="145"/>
      <c r="H163" s="145">
        <v>9692</v>
      </c>
      <c r="I163" s="106">
        <f t="shared" si="66"/>
        <v>121.86596252986294</v>
      </c>
      <c r="J163" s="412">
        <v>0</v>
      </c>
    </row>
    <row r="164" spans="1:10" ht="25.5">
      <c r="A164" s="470" t="s">
        <v>81</v>
      </c>
      <c r="B164" s="471"/>
      <c r="C164" s="472"/>
      <c r="D164" s="233" t="s">
        <v>82</v>
      </c>
      <c r="E164" s="147">
        <f t="shared" ref="E164:H165" si="67">SUM(E165)</f>
        <v>866</v>
      </c>
      <c r="F164" s="147">
        <f t="shared" si="67"/>
        <v>0</v>
      </c>
      <c r="G164" s="147">
        <f t="shared" si="67"/>
        <v>0</v>
      </c>
      <c r="H164" s="147">
        <f t="shared" si="67"/>
        <v>58126</v>
      </c>
      <c r="I164" s="412">
        <f t="shared" si="66"/>
        <v>6712.0092378752888</v>
      </c>
      <c r="J164" s="412">
        <v>0</v>
      </c>
    </row>
    <row r="165" spans="1:10">
      <c r="A165" s="485" t="s">
        <v>75</v>
      </c>
      <c r="B165" s="486"/>
      <c r="C165" s="487"/>
      <c r="D165" s="331" t="s">
        <v>77</v>
      </c>
      <c r="E165" s="278">
        <f t="shared" si="67"/>
        <v>866</v>
      </c>
      <c r="F165" s="278">
        <f t="shared" si="67"/>
        <v>0</v>
      </c>
      <c r="G165" s="278">
        <f t="shared" si="67"/>
        <v>0</v>
      </c>
      <c r="H165" s="278">
        <f t="shared" si="67"/>
        <v>58126</v>
      </c>
      <c r="I165" s="413">
        <f t="shared" si="66"/>
        <v>6712.0092378752888</v>
      </c>
      <c r="J165" s="412">
        <v>0</v>
      </c>
    </row>
    <row r="166" spans="1:10" ht="25.5">
      <c r="A166" s="461">
        <v>4</v>
      </c>
      <c r="B166" s="462"/>
      <c r="C166" s="463"/>
      <c r="D166" s="328" t="s">
        <v>9</v>
      </c>
      <c r="E166" s="238">
        <f>SUM(E167)</f>
        <v>866</v>
      </c>
      <c r="F166" s="238">
        <f>SUM(F167+F168)</f>
        <v>0</v>
      </c>
      <c r="G166" s="238">
        <f>SUM(G167+G168)</f>
        <v>0</v>
      </c>
      <c r="H166" s="238">
        <f>SUM(H167+H168)</f>
        <v>58126</v>
      </c>
      <c r="I166" s="410">
        <f t="shared" si="66"/>
        <v>6712.0092378752888</v>
      </c>
      <c r="J166" s="412">
        <v>0</v>
      </c>
    </row>
    <row r="167" spans="1:10" ht="25.5">
      <c r="A167" s="467">
        <v>45</v>
      </c>
      <c r="B167" s="468"/>
      <c r="C167" s="469"/>
      <c r="D167" s="236" t="s">
        <v>50</v>
      </c>
      <c r="E167" s="129">
        <f>SUM(E168)</f>
        <v>866</v>
      </c>
      <c r="F167" s="129">
        <f t="shared" ref="F167:H168" si="68">SUM(F168)</f>
        <v>0</v>
      </c>
      <c r="G167" s="129">
        <f t="shared" si="68"/>
        <v>0</v>
      </c>
      <c r="H167" s="129">
        <f t="shared" si="68"/>
        <v>29063</v>
      </c>
      <c r="I167" s="409">
        <f t="shared" si="66"/>
        <v>3356.0046189376444</v>
      </c>
      <c r="J167" s="412">
        <v>0</v>
      </c>
    </row>
    <row r="168" spans="1:10" ht="25.5">
      <c r="A168" s="488">
        <v>451</v>
      </c>
      <c r="B168" s="489"/>
      <c r="C168" s="490"/>
      <c r="D168" s="81" t="s">
        <v>253</v>
      </c>
      <c r="E168" s="64">
        <f>SUM(E169)</f>
        <v>866</v>
      </c>
      <c r="F168" s="64">
        <f t="shared" si="68"/>
        <v>0</v>
      </c>
      <c r="G168" s="64">
        <f t="shared" si="68"/>
        <v>0</v>
      </c>
      <c r="H168" s="64">
        <f t="shared" si="68"/>
        <v>29063</v>
      </c>
      <c r="I168" s="414">
        <f t="shared" si="66"/>
        <v>3356.0046189376444</v>
      </c>
      <c r="J168" s="412">
        <v>0</v>
      </c>
    </row>
    <row r="169" spans="1:10" s="144" customFormat="1" ht="25.5">
      <c r="A169" s="262">
        <v>4511</v>
      </c>
      <c r="B169" s="263"/>
      <c r="C169" s="264"/>
      <c r="D169" s="81" t="s">
        <v>253</v>
      </c>
      <c r="E169" s="145">
        <v>866</v>
      </c>
      <c r="F169" s="145"/>
      <c r="G169" s="145"/>
      <c r="H169" s="145">
        <v>29063</v>
      </c>
      <c r="I169" s="106">
        <f t="shared" si="66"/>
        <v>3356.0046189376444</v>
      </c>
      <c r="J169" s="412">
        <v>0</v>
      </c>
    </row>
    <row r="170" spans="1:10" ht="25.5">
      <c r="A170" s="476" t="s">
        <v>83</v>
      </c>
      <c r="B170" s="477"/>
      <c r="C170" s="478"/>
      <c r="D170" s="77" t="s">
        <v>84</v>
      </c>
      <c r="E170" s="75">
        <f>SUM(E171+E177+E186+E192+E202+E212+E248+E275+E281+E287)</f>
        <v>17971</v>
      </c>
      <c r="F170" s="75">
        <f t="shared" ref="F170:H170" si="69">SUM(F171+F177+F186+F192+F202+F212+F248+F275+F281+F287)</f>
        <v>30131</v>
      </c>
      <c r="G170" s="75">
        <f t="shared" si="69"/>
        <v>0</v>
      </c>
      <c r="H170" s="75">
        <f t="shared" si="69"/>
        <v>15114</v>
      </c>
      <c r="I170" s="411">
        <f t="shared" si="66"/>
        <v>84.102164598519835</v>
      </c>
      <c r="J170" s="412">
        <v>0</v>
      </c>
    </row>
    <row r="171" spans="1:10" ht="25.5">
      <c r="A171" s="470" t="s">
        <v>85</v>
      </c>
      <c r="B171" s="471"/>
      <c r="C171" s="472"/>
      <c r="D171" s="61" t="s">
        <v>86</v>
      </c>
      <c r="E171" s="147">
        <f t="shared" ref="E171:H174" si="70">SUM(E172)</f>
        <v>5939</v>
      </c>
      <c r="F171" s="147">
        <f t="shared" si="70"/>
        <v>6756</v>
      </c>
      <c r="G171" s="147">
        <f t="shared" si="70"/>
        <v>0</v>
      </c>
      <c r="H171" s="147">
        <f t="shared" si="70"/>
        <v>0</v>
      </c>
      <c r="I171" s="412">
        <f t="shared" si="66"/>
        <v>0</v>
      </c>
      <c r="J171" s="412">
        <v>0</v>
      </c>
    </row>
    <row r="172" spans="1:10" ht="14.45" customHeight="1">
      <c r="A172" s="479" t="s">
        <v>67</v>
      </c>
      <c r="B172" s="480"/>
      <c r="C172" s="481"/>
      <c r="D172" s="332" t="s">
        <v>68</v>
      </c>
      <c r="E172" s="278">
        <f t="shared" si="70"/>
        <v>5939</v>
      </c>
      <c r="F172" s="278">
        <f t="shared" si="70"/>
        <v>6756</v>
      </c>
      <c r="G172" s="278">
        <f t="shared" si="70"/>
        <v>0</v>
      </c>
      <c r="H172" s="278">
        <f t="shared" si="70"/>
        <v>0</v>
      </c>
      <c r="I172" s="413">
        <f t="shared" si="66"/>
        <v>0</v>
      </c>
      <c r="J172" s="412">
        <v>0</v>
      </c>
    </row>
    <row r="173" spans="1:10" ht="14.45" customHeight="1">
      <c r="A173" s="333">
        <v>3</v>
      </c>
      <c r="B173" s="389"/>
      <c r="C173" s="390"/>
      <c r="D173" s="334" t="s">
        <v>7</v>
      </c>
      <c r="E173" s="238">
        <f t="shared" si="70"/>
        <v>5939</v>
      </c>
      <c r="F173" s="238">
        <f t="shared" si="70"/>
        <v>6756</v>
      </c>
      <c r="G173" s="238">
        <f t="shared" si="70"/>
        <v>0</v>
      </c>
      <c r="H173" s="238">
        <f t="shared" si="70"/>
        <v>0</v>
      </c>
      <c r="I173" s="410">
        <f t="shared" si="66"/>
        <v>0</v>
      </c>
      <c r="J173" s="412">
        <v>0</v>
      </c>
    </row>
    <row r="174" spans="1:10" ht="38.25">
      <c r="A174" s="482">
        <v>37</v>
      </c>
      <c r="B174" s="483"/>
      <c r="C174" s="484"/>
      <c r="D174" s="137" t="s">
        <v>49</v>
      </c>
      <c r="E174" s="129">
        <f>SUM(E175)</f>
        <v>5939</v>
      </c>
      <c r="F174" s="129">
        <f t="shared" si="70"/>
        <v>6756</v>
      </c>
      <c r="G174" s="129">
        <f t="shared" si="70"/>
        <v>0</v>
      </c>
      <c r="H174" s="129">
        <f t="shared" si="70"/>
        <v>0</v>
      </c>
      <c r="I174" s="409">
        <f t="shared" si="66"/>
        <v>0</v>
      </c>
      <c r="J174" s="412">
        <v>0</v>
      </c>
    </row>
    <row r="175" spans="1:10" s="144" customFormat="1" ht="25.5">
      <c r="A175" s="305">
        <v>372</v>
      </c>
      <c r="B175" s="269"/>
      <c r="C175" s="270"/>
      <c r="D175" s="256" t="s">
        <v>249</v>
      </c>
      <c r="E175" s="64">
        <f>SUM(E176)</f>
        <v>5939</v>
      </c>
      <c r="F175" s="64">
        <v>6756</v>
      </c>
      <c r="G175" s="64"/>
      <c r="H175" s="64"/>
      <c r="I175" s="414">
        <f t="shared" si="66"/>
        <v>0</v>
      </c>
      <c r="J175" s="412">
        <v>0</v>
      </c>
    </row>
    <row r="176" spans="1:10" s="144" customFormat="1" ht="25.5">
      <c r="A176" s="306">
        <v>3722</v>
      </c>
      <c r="B176" s="307"/>
      <c r="C176" s="308"/>
      <c r="D176" s="257" t="s">
        <v>254</v>
      </c>
      <c r="E176" s="145">
        <v>5939</v>
      </c>
      <c r="F176" s="145">
        <v>6756</v>
      </c>
      <c r="G176" s="145"/>
      <c r="H176" s="145">
        <v>6756</v>
      </c>
      <c r="I176" s="106">
        <f t="shared" si="66"/>
        <v>113.75652466745242</v>
      </c>
      <c r="J176" s="412">
        <v>0</v>
      </c>
    </row>
    <row r="177" spans="1:12" ht="23.45" customHeight="1">
      <c r="A177" s="470" t="s">
        <v>87</v>
      </c>
      <c r="B177" s="471"/>
      <c r="C177" s="472"/>
      <c r="D177" s="78" t="s">
        <v>88</v>
      </c>
      <c r="E177" s="72">
        <f t="shared" ref="E177:H179" si="71">SUM(E178)</f>
        <v>0</v>
      </c>
      <c r="F177" s="72">
        <f t="shared" si="71"/>
        <v>0</v>
      </c>
      <c r="G177" s="72">
        <f t="shared" si="71"/>
        <v>0</v>
      </c>
      <c r="H177" s="72">
        <f t="shared" si="71"/>
        <v>0</v>
      </c>
      <c r="I177" s="412">
        <v>0</v>
      </c>
      <c r="J177" s="412">
        <v>0</v>
      </c>
      <c r="L177" s="415"/>
    </row>
    <row r="178" spans="1:12">
      <c r="A178" s="485" t="s">
        <v>67</v>
      </c>
      <c r="B178" s="486"/>
      <c r="C178" s="487"/>
      <c r="D178" s="336" t="s">
        <v>68</v>
      </c>
      <c r="E178" s="278">
        <f t="shared" si="71"/>
        <v>0</v>
      </c>
      <c r="F178" s="278">
        <f t="shared" si="71"/>
        <v>0</v>
      </c>
      <c r="G178" s="278">
        <f t="shared" si="71"/>
        <v>0</v>
      </c>
      <c r="H178" s="278">
        <f t="shared" si="71"/>
        <v>0</v>
      </c>
      <c r="I178" s="412">
        <v>0</v>
      </c>
      <c r="J178" s="412">
        <v>0</v>
      </c>
    </row>
    <row r="179" spans="1:12" ht="15" customHeight="1">
      <c r="A179" s="461">
        <v>3</v>
      </c>
      <c r="B179" s="462"/>
      <c r="C179" s="463"/>
      <c r="D179" s="328" t="s">
        <v>7</v>
      </c>
      <c r="E179" s="238">
        <f t="shared" si="71"/>
        <v>0</v>
      </c>
      <c r="F179" s="238">
        <f t="shared" si="71"/>
        <v>0</v>
      </c>
      <c r="G179" s="238">
        <f t="shared" si="71"/>
        <v>0</v>
      </c>
      <c r="H179" s="238">
        <f t="shared" si="71"/>
        <v>0</v>
      </c>
      <c r="I179" s="412">
        <v>0</v>
      </c>
      <c r="J179" s="412">
        <v>0</v>
      </c>
    </row>
    <row r="180" spans="1:12">
      <c r="A180" s="467">
        <v>32</v>
      </c>
      <c r="B180" s="468"/>
      <c r="C180" s="469"/>
      <c r="D180" s="236" t="s">
        <v>16</v>
      </c>
      <c r="E180" s="129">
        <f>SUM(E181+E184)</f>
        <v>0</v>
      </c>
      <c r="F180" s="129">
        <f t="shared" ref="F180:H180" si="72">SUM(F181+F184)</f>
        <v>0</v>
      </c>
      <c r="G180" s="129">
        <f t="shared" si="72"/>
        <v>0</v>
      </c>
      <c r="H180" s="129">
        <f t="shared" si="72"/>
        <v>0</v>
      </c>
      <c r="I180" s="412">
        <v>0</v>
      </c>
      <c r="J180" s="412">
        <v>0</v>
      </c>
    </row>
    <row r="181" spans="1:12" s="144" customFormat="1">
      <c r="A181" s="337">
        <v>323</v>
      </c>
      <c r="B181" s="338"/>
      <c r="C181" s="339"/>
      <c r="D181" s="81" t="s">
        <v>190</v>
      </c>
      <c r="E181" s="304">
        <f>SUM(E182+E183)</f>
        <v>0</v>
      </c>
      <c r="F181" s="304">
        <f t="shared" ref="F181:H181" si="73">SUM(F182+F183)</f>
        <v>0</v>
      </c>
      <c r="G181" s="304">
        <f t="shared" si="73"/>
        <v>0</v>
      </c>
      <c r="H181" s="304">
        <f t="shared" si="73"/>
        <v>0</v>
      </c>
      <c r="I181" s="412">
        <v>0</v>
      </c>
      <c r="J181" s="412">
        <v>0</v>
      </c>
    </row>
    <row r="182" spans="1:12" s="144" customFormat="1">
      <c r="A182" s="262">
        <v>3231</v>
      </c>
      <c r="B182" s="263"/>
      <c r="C182" s="264"/>
      <c r="D182" s="26" t="s">
        <v>242</v>
      </c>
      <c r="E182" s="145"/>
      <c r="F182" s="145"/>
      <c r="G182" s="145"/>
      <c r="H182" s="145"/>
      <c r="I182" s="412">
        <v>0</v>
      </c>
      <c r="J182" s="412">
        <v>0</v>
      </c>
    </row>
    <row r="183" spans="1:12" s="144" customFormat="1">
      <c r="A183" s="262">
        <v>3239</v>
      </c>
      <c r="B183" s="263"/>
      <c r="C183" s="264"/>
      <c r="D183" s="26" t="s">
        <v>199</v>
      </c>
      <c r="E183" s="145"/>
      <c r="F183" s="145"/>
      <c r="G183" s="145"/>
      <c r="H183" s="145"/>
      <c r="I183" s="412">
        <v>0</v>
      </c>
      <c r="J183" s="412">
        <v>0</v>
      </c>
    </row>
    <row r="184" spans="1:12" s="144" customFormat="1" ht="25.5">
      <c r="A184" s="309">
        <v>329</v>
      </c>
      <c r="B184" s="310"/>
      <c r="C184" s="311"/>
      <c r="D184" s="81" t="s">
        <v>200</v>
      </c>
      <c r="E184" s="64">
        <f>SUM(E185)</f>
        <v>0</v>
      </c>
      <c r="F184" s="64">
        <f t="shared" ref="F184:H184" si="74">SUM(F185)</f>
        <v>0</v>
      </c>
      <c r="G184" s="64">
        <f t="shared" si="74"/>
        <v>0</v>
      </c>
      <c r="H184" s="64">
        <f t="shared" si="74"/>
        <v>0</v>
      </c>
      <c r="I184" s="412">
        <v>0</v>
      </c>
      <c r="J184" s="412">
        <v>0</v>
      </c>
    </row>
    <row r="185" spans="1:12" s="144" customFormat="1" ht="25.5">
      <c r="A185" s="262">
        <v>3299</v>
      </c>
      <c r="B185" s="263"/>
      <c r="C185" s="264"/>
      <c r="D185" s="26" t="s">
        <v>200</v>
      </c>
      <c r="E185" s="145"/>
      <c r="F185" s="145"/>
      <c r="G185" s="145"/>
      <c r="H185" s="145"/>
      <c r="I185" s="412">
        <v>0</v>
      </c>
      <c r="J185" s="412">
        <v>0</v>
      </c>
    </row>
    <row r="186" spans="1:12" ht="14.45" customHeight="1">
      <c r="A186" s="470" t="s">
        <v>89</v>
      </c>
      <c r="B186" s="471"/>
      <c r="C186" s="472"/>
      <c r="D186" s="79" t="s">
        <v>90</v>
      </c>
      <c r="E186" s="72">
        <f t="shared" ref="E186:H188" si="75">SUM(E187)</f>
        <v>1327</v>
      </c>
      <c r="F186" s="147">
        <f t="shared" si="75"/>
        <v>0</v>
      </c>
      <c r="G186" s="72">
        <f t="shared" si="75"/>
        <v>0</v>
      </c>
      <c r="H186" s="147">
        <f t="shared" si="75"/>
        <v>225</v>
      </c>
      <c r="I186" s="412">
        <f t="shared" si="66"/>
        <v>16.955538809344386</v>
      </c>
      <c r="J186" s="412">
        <v>0</v>
      </c>
    </row>
    <row r="187" spans="1:12">
      <c r="A187" s="473" t="s">
        <v>91</v>
      </c>
      <c r="B187" s="474"/>
      <c r="C187" s="475"/>
      <c r="D187" s="332" t="s">
        <v>68</v>
      </c>
      <c r="E187" s="278">
        <f t="shared" si="75"/>
        <v>1327</v>
      </c>
      <c r="F187" s="278">
        <f t="shared" si="75"/>
        <v>0</v>
      </c>
      <c r="G187" s="278">
        <f t="shared" si="75"/>
        <v>0</v>
      </c>
      <c r="H187" s="278">
        <f t="shared" si="75"/>
        <v>225</v>
      </c>
      <c r="I187" s="413">
        <f t="shared" si="66"/>
        <v>16.955538809344386</v>
      </c>
      <c r="J187" s="412">
        <v>0</v>
      </c>
    </row>
    <row r="188" spans="1:12">
      <c r="A188" s="347">
        <v>3</v>
      </c>
      <c r="B188" s="325"/>
      <c r="C188" s="326"/>
      <c r="D188" s="348" t="s">
        <v>7</v>
      </c>
      <c r="E188" s="238">
        <f t="shared" si="75"/>
        <v>1327</v>
      </c>
      <c r="F188" s="238">
        <f t="shared" si="75"/>
        <v>0</v>
      </c>
      <c r="G188" s="238">
        <f t="shared" si="75"/>
        <v>0</v>
      </c>
      <c r="H188" s="238">
        <f t="shared" si="75"/>
        <v>225</v>
      </c>
      <c r="I188" s="410">
        <f t="shared" si="66"/>
        <v>16.955538809344386</v>
      </c>
      <c r="J188" s="412">
        <v>0</v>
      </c>
    </row>
    <row r="189" spans="1:12">
      <c r="A189" s="316">
        <v>32</v>
      </c>
      <c r="B189" s="317"/>
      <c r="C189" s="318"/>
      <c r="D189" s="346" t="s">
        <v>16</v>
      </c>
      <c r="E189" s="129">
        <v>1327</v>
      </c>
      <c r="F189" s="129">
        <v>0</v>
      </c>
      <c r="G189" s="129"/>
      <c r="H189" s="129">
        <v>225</v>
      </c>
      <c r="I189" s="409">
        <f t="shared" si="66"/>
        <v>16.955538809344386</v>
      </c>
      <c r="J189" s="412">
        <v>0</v>
      </c>
    </row>
    <row r="190" spans="1:12" s="144" customFormat="1">
      <c r="A190" s="305">
        <v>321</v>
      </c>
      <c r="B190" s="269"/>
      <c r="C190" s="270"/>
      <c r="D190" s="360" t="s">
        <v>190</v>
      </c>
      <c r="E190" s="64"/>
      <c r="F190" s="64"/>
      <c r="G190" s="64"/>
      <c r="H190" s="64">
        <v>225</v>
      </c>
      <c r="I190" s="414">
        <v>0</v>
      </c>
      <c r="J190" s="412">
        <v>0</v>
      </c>
    </row>
    <row r="191" spans="1:12" s="144" customFormat="1">
      <c r="A191" s="306">
        <v>321</v>
      </c>
      <c r="B191" s="307"/>
      <c r="C191" s="308"/>
      <c r="D191" s="359" t="s">
        <v>195</v>
      </c>
      <c r="E191" s="145"/>
      <c r="F191" s="145"/>
      <c r="G191" s="145"/>
      <c r="H191" s="145">
        <v>225</v>
      </c>
      <c r="I191" s="106">
        <v>0</v>
      </c>
      <c r="J191" s="412">
        <v>0</v>
      </c>
    </row>
    <row r="192" spans="1:12" ht="25.5">
      <c r="A192" s="455" t="s">
        <v>92</v>
      </c>
      <c r="B192" s="456"/>
      <c r="C192" s="457"/>
      <c r="D192" s="79" t="s">
        <v>93</v>
      </c>
      <c r="E192" s="147">
        <f>SUM(E193)</f>
        <v>0</v>
      </c>
      <c r="F192" s="147">
        <f>SUM(F193)</f>
        <v>0</v>
      </c>
      <c r="G192" s="72">
        <f>SUM(G193)</f>
        <v>0</v>
      </c>
      <c r="H192" s="62">
        <f>SUM(H193)</f>
        <v>0</v>
      </c>
      <c r="I192" s="106">
        <v>0</v>
      </c>
      <c r="J192" s="412">
        <v>0</v>
      </c>
    </row>
    <row r="193" spans="1:10" ht="25.5">
      <c r="A193" s="485" t="s">
        <v>78</v>
      </c>
      <c r="B193" s="486"/>
      <c r="C193" s="487"/>
      <c r="D193" s="361" t="s">
        <v>98</v>
      </c>
      <c r="E193" s="278">
        <f>SUM(E194+E198)</f>
        <v>0</v>
      </c>
      <c r="F193" s="278">
        <f>SUM(F194+F198)</f>
        <v>0</v>
      </c>
      <c r="G193" s="278">
        <f>SUM(G194+G198)</f>
        <v>0</v>
      </c>
      <c r="H193" s="278">
        <f>SUM(H194+H198)</f>
        <v>0</v>
      </c>
      <c r="I193" s="106">
        <v>0</v>
      </c>
      <c r="J193" s="412">
        <v>0</v>
      </c>
    </row>
    <row r="194" spans="1:10">
      <c r="A194" s="491">
        <v>3</v>
      </c>
      <c r="B194" s="492"/>
      <c r="C194" s="493"/>
      <c r="D194" s="369" t="s">
        <v>7</v>
      </c>
      <c r="E194" s="238">
        <f>SUM(E195)</f>
        <v>0</v>
      </c>
      <c r="F194" s="238">
        <f>SUM(F195)</f>
        <v>0</v>
      </c>
      <c r="G194" s="238">
        <f>SUM(G195)</f>
        <v>0</v>
      </c>
      <c r="H194" s="238">
        <f>SUM(H195)</f>
        <v>0</v>
      </c>
      <c r="I194" s="106">
        <v>0</v>
      </c>
      <c r="J194" s="412">
        <v>0</v>
      </c>
    </row>
    <row r="195" spans="1:10" ht="38.25">
      <c r="A195" s="494">
        <v>37</v>
      </c>
      <c r="B195" s="495"/>
      <c r="C195" s="496"/>
      <c r="D195" s="365" t="s">
        <v>49</v>
      </c>
      <c r="E195" s="129">
        <f>SUM(E196)</f>
        <v>0</v>
      </c>
      <c r="F195" s="129">
        <f t="shared" ref="F195:H195" si="76">SUM(F196)</f>
        <v>0</v>
      </c>
      <c r="G195" s="129">
        <f t="shared" si="76"/>
        <v>0</v>
      </c>
      <c r="H195" s="129">
        <f t="shared" si="76"/>
        <v>0</v>
      </c>
      <c r="I195" s="106">
        <v>0</v>
      </c>
      <c r="J195" s="412">
        <v>0</v>
      </c>
    </row>
    <row r="196" spans="1:10" s="144" customFormat="1" ht="25.5">
      <c r="A196" s="340">
        <v>372</v>
      </c>
      <c r="B196" s="341"/>
      <c r="C196" s="342"/>
      <c r="D196" s="256" t="s">
        <v>249</v>
      </c>
      <c r="E196" s="64">
        <f>SUM(E197)</f>
        <v>0</v>
      </c>
      <c r="F196" s="64">
        <f t="shared" ref="F196:H196" si="77">SUM(F197)</f>
        <v>0</v>
      </c>
      <c r="G196" s="64">
        <f t="shared" si="77"/>
        <v>0</v>
      </c>
      <c r="H196" s="64">
        <f t="shared" si="77"/>
        <v>0</v>
      </c>
      <c r="I196" s="106">
        <v>0</v>
      </c>
      <c r="J196" s="412">
        <v>0</v>
      </c>
    </row>
    <row r="197" spans="1:10" s="144" customFormat="1" ht="25.5">
      <c r="A197" s="343">
        <v>3722</v>
      </c>
      <c r="B197" s="344"/>
      <c r="C197" s="345"/>
      <c r="D197" s="257" t="s">
        <v>254</v>
      </c>
      <c r="E197" s="145"/>
      <c r="F197" s="145"/>
      <c r="G197" s="145"/>
      <c r="H197" s="145"/>
      <c r="I197" s="106">
        <v>0</v>
      </c>
      <c r="J197" s="412">
        <v>0</v>
      </c>
    </row>
    <row r="198" spans="1:10" ht="25.5">
      <c r="A198" s="491">
        <v>4</v>
      </c>
      <c r="B198" s="492"/>
      <c r="C198" s="493"/>
      <c r="D198" s="369" t="s">
        <v>9</v>
      </c>
      <c r="E198" s="238">
        <f>SUM(E199)</f>
        <v>0</v>
      </c>
      <c r="F198" s="238">
        <f t="shared" ref="F198:H200" si="78">SUM(F199)</f>
        <v>0</v>
      </c>
      <c r="G198" s="238">
        <f t="shared" si="78"/>
        <v>0</v>
      </c>
      <c r="H198" s="238">
        <f t="shared" si="78"/>
        <v>0</v>
      </c>
      <c r="I198" s="106">
        <v>0</v>
      </c>
      <c r="J198" s="412">
        <v>0</v>
      </c>
    </row>
    <row r="199" spans="1:10" ht="25.5">
      <c r="A199" s="494">
        <v>42</v>
      </c>
      <c r="B199" s="495"/>
      <c r="C199" s="496"/>
      <c r="D199" s="236" t="s">
        <v>23</v>
      </c>
      <c r="E199" s="129">
        <f>SUM(E200)</f>
        <v>0</v>
      </c>
      <c r="F199" s="129">
        <f t="shared" si="78"/>
        <v>0</v>
      </c>
      <c r="G199" s="129">
        <f t="shared" si="78"/>
        <v>0</v>
      </c>
      <c r="H199" s="129">
        <f t="shared" si="78"/>
        <v>0</v>
      </c>
      <c r="I199" s="106">
        <v>0</v>
      </c>
      <c r="J199" s="412">
        <v>0</v>
      </c>
    </row>
    <row r="200" spans="1:10" s="144" customFormat="1" ht="25.5">
      <c r="A200" s="340">
        <v>424</v>
      </c>
      <c r="B200" s="341"/>
      <c r="C200" s="342"/>
      <c r="D200" s="81" t="s">
        <v>218</v>
      </c>
      <c r="E200" s="64">
        <f>SUM(E201)</f>
        <v>0</v>
      </c>
      <c r="F200" s="64">
        <f t="shared" si="78"/>
        <v>0</v>
      </c>
      <c r="G200" s="64">
        <f t="shared" si="78"/>
        <v>0</v>
      </c>
      <c r="H200" s="64">
        <f t="shared" si="78"/>
        <v>0</v>
      </c>
      <c r="I200" s="106">
        <v>0</v>
      </c>
      <c r="J200" s="412">
        <v>0</v>
      </c>
    </row>
    <row r="201" spans="1:10" s="144" customFormat="1">
      <c r="A201" s="343">
        <v>4241</v>
      </c>
      <c r="B201" s="344"/>
      <c r="C201" s="345"/>
      <c r="D201" s="26" t="s">
        <v>219</v>
      </c>
      <c r="E201" s="145"/>
      <c r="F201" s="145"/>
      <c r="G201" s="145"/>
      <c r="H201" s="145"/>
      <c r="I201" s="106">
        <v>0</v>
      </c>
      <c r="J201" s="412">
        <v>0</v>
      </c>
    </row>
    <row r="202" spans="1:10">
      <c r="A202" s="470" t="s">
        <v>95</v>
      </c>
      <c r="B202" s="471"/>
      <c r="C202" s="472"/>
      <c r="D202" s="79" t="s">
        <v>99</v>
      </c>
      <c r="E202" s="147">
        <f>SUM(E203)</f>
        <v>8661</v>
      </c>
      <c r="F202" s="72">
        <f>SUM(F203)</f>
        <v>893</v>
      </c>
      <c r="G202" s="72">
        <f>SUM(G203)</f>
        <v>0</v>
      </c>
      <c r="H202" s="147">
        <f>SUM(H203)</f>
        <v>5014</v>
      </c>
      <c r="I202" s="412">
        <f t="shared" ref="I202:I265" si="79">SUM(H202/E202*100)</f>
        <v>57.891698418196512</v>
      </c>
      <c r="J202" s="412">
        <v>0</v>
      </c>
    </row>
    <row r="203" spans="1:10" ht="25.5">
      <c r="A203" s="497" t="s">
        <v>78</v>
      </c>
      <c r="B203" s="497"/>
      <c r="C203" s="497"/>
      <c r="D203" s="361" t="s">
        <v>98</v>
      </c>
      <c r="E203" s="278">
        <f>SUM(E204+E208)</f>
        <v>8661</v>
      </c>
      <c r="F203" s="278">
        <f>SUM(F204+F210)</f>
        <v>893</v>
      </c>
      <c r="G203" s="278">
        <f>SUM(G204+G208)</f>
        <v>0</v>
      </c>
      <c r="H203" s="278">
        <f>SUM(H204+H208)</f>
        <v>5014</v>
      </c>
      <c r="I203" s="413">
        <f t="shared" si="79"/>
        <v>57.891698418196512</v>
      </c>
      <c r="J203" s="412">
        <v>0</v>
      </c>
    </row>
    <row r="204" spans="1:10">
      <c r="A204" s="498">
        <v>3</v>
      </c>
      <c r="B204" s="498"/>
      <c r="C204" s="498"/>
      <c r="D204" s="369" t="s">
        <v>7</v>
      </c>
      <c r="E204" s="238">
        <f>SUM(E205)</f>
        <v>3472</v>
      </c>
      <c r="F204" s="238">
        <f>SUM(F207)</f>
        <v>893</v>
      </c>
      <c r="G204" s="238">
        <f t="shared" ref="G204:H204" si="80">SUM(G205)</f>
        <v>0</v>
      </c>
      <c r="H204" s="238">
        <f t="shared" si="80"/>
        <v>0</v>
      </c>
      <c r="I204" s="410">
        <f t="shared" si="79"/>
        <v>0</v>
      </c>
      <c r="J204" s="412">
        <v>0</v>
      </c>
    </row>
    <row r="205" spans="1:10">
      <c r="A205" s="382">
        <v>32</v>
      </c>
      <c r="B205" s="383"/>
      <c r="C205" s="384"/>
      <c r="D205" s="385" t="s">
        <v>16</v>
      </c>
      <c r="E205" s="129">
        <v>3472</v>
      </c>
      <c r="F205" s="129">
        <v>0</v>
      </c>
      <c r="G205" s="129">
        <f t="shared" ref="G205:H205" si="81">SUM(J206)</f>
        <v>0</v>
      </c>
      <c r="H205" s="129">
        <f t="shared" si="81"/>
        <v>0</v>
      </c>
      <c r="I205" s="409">
        <f t="shared" si="79"/>
        <v>0</v>
      </c>
      <c r="J205" s="412">
        <v>0</v>
      </c>
    </row>
    <row r="206" spans="1:10" s="144" customFormat="1">
      <c r="A206" s="379">
        <v>322</v>
      </c>
      <c r="B206" s="380"/>
      <c r="C206" s="381"/>
      <c r="D206" s="236" t="s">
        <v>183</v>
      </c>
      <c r="E206" s="416">
        <f>SUM(E207)</f>
        <v>3472</v>
      </c>
      <c r="F206" s="416">
        <v>0</v>
      </c>
      <c r="G206" s="416">
        <f t="shared" ref="G206:H206" si="82">SUM(G207)</f>
        <v>0</v>
      </c>
      <c r="H206" s="416">
        <f t="shared" si="82"/>
        <v>1912</v>
      </c>
      <c r="I206" s="414">
        <v>0</v>
      </c>
      <c r="J206" s="412">
        <v>0</v>
      </c>
    </row>
    <row r="207" spans="1:10" s="144" customFormat="1" ht="25.5">
      <c r="A207" s="376">
        <v>329</v>
      </c>
      <c r="B207" s="377"/>
      <c r="C207" s="378"/>
      <c r="D207" s="375" t="s">
        <v>239</v>
      </c>
      <c r="E207" s="145">
        <v>3472</v>
      </c>
      <c r="F207" s="145">
        <v>893</v>
      </c>
      <c r="G207" s="145"/>
      <c r="H207" s="145">
        <v>1912</v>
      </c>
      <c r="I207" s="106">
        <f t="shared" si="79"/>
        <v>55.069124423963132</v>
      </c>
      <c r="J207" s="412">
        <v>0</v>
      </c>
    </row>
    <row r="208" spans="1:10" ht="25.5">
      <c r="A208" s="366">
        <v>4</v>
      </c>
      <c r="B208" s="367"/>
      <c r="C208" s="368"/>
      <c r="D208" s="334" t="s">
        <v>9</v>
      </c>
      <c r="E208" s="238">
        <f>SUM(E209)</f>
        <v>5189</v>
      </c>
      <c r="F208" s="238">
        <f t="shared" ref="F208:H210" si="83">SUM(F209)</f>
        <v>0</v>
      </c>
      <c r="G208" s="238">
        <f t="shared" si="83"/>
        <v>0</v>
      </c>
      <c r="H208" s="238">
        <f t="shared" si="83"/>
        <v>5014</v>
      </c>
      <c r="I208" s="410">
        <f t="shared" si="79"/>
        <v>96.627481210252455</v>
      </c>
      <c r="J208" s="412">
        <v>0</v>
      </c>
    </row>
    <row r="209" spans="1:10" s="144" customFormat="1" ht="25.5">
      <c r="A209" s="398">
        <v>42</v>
      </c>
      <c r="B209" s="399"/>
      <c r="C209" s="400"/>
      <c r="D209" s="236" t="s">
        <v>23</v>
      </c>
      <c r="E209" s="129">
        <v>5189</v>
      </c>
      <c r="F209" s="129">
        <f t="shared" si="83"/>
        <v>0</v>
      </c>
      <c r="G209" s="129">
        <f t="shared" si="83"/>
        <v>0</v>
      </c>
      <c r="H209" s="129">
        <f t="shared" si="83"/>
        <v>5014</v>
      </c>
      <c r="I209" s="409">
        <f t="shared" si="79"/>
        <v>96.627481210252455</v>
      </c>
      <c r="J209" s="412">
        <v>0</v>
      </c>
    </row>
    <row r="210" spans="1:10">
      <c r="A210" s="499">
        <v>424</v>
      </c>
      <c r="B210" s="499"/>
      <c r="C210" s="499"/>
      <c r="D210" s="81" t="s">
        <v>250</v>
      </c>
      <c r="E210" s="64">
        <f>SUM(E211)</f>
        <v>0</v>
      </c>
      <c r="F210" s="64">
        <f t="shared" si="83"/>
        <v>0</v>
      </c>
      <c r="G210" s="64">
        <f t="shared" si="83"/>
        <v>0</v>
      </c>
      <c r="H210" s="64">
        <v>5014</v>
      </c>
      <c r="I210" s="414">
        <v>0</v>
      </c>
      <c r="J210" s="412">
        <v>0</v>
      </c>
    </row>
    <row r="211" spans="1:10" s="144" customFormat="1">
      <c r="A211" s="350">
        <v>421</v>
      </c>
      <c r="B211" s="351"/>
      <c r="C211" s="352"/>
      <c r="D211" s="359" t="s">
        <v>241</v>
      </c>
      <c r="E211" s="145"/>
      <c r="F211" s="145"/>
      <c r="G211" s="50"/>
      <c r="H211" s="145"/>
      <c r="I211" s="106">
        <v>0</v>
      </c>
      <c r="J211" s="412">
        <v>0</v>
      </c>
    </row>
    <row r="212" spans="1:10" ht="25.5">
      <c r="A212" s="500" t="s">
        <v>96</v>
      </c>
      <c r="B212" s="500"/>
      <c r="C212" s="500"/>
      <c r="D212" s="79" t="s">
        <v>101</v>
      </c>
      <c r="E212" s="147">
        <f>SUM(E213+E220+E234)</f>
        <v>2044</v>
      </c>
      <c r="F212" s="147">
        <f t="shared" ref="F212:H212" si="84">SUM(F213+F220+F234)</f>
        <v>450</v>
      </c>
      <c r="G212" s="147">
        <f t="shared" si="84"/>
        <v>0</v>
      </c>
      <c r="H212" s="147">
        <f t="shared" si="84"/>
        <v>0</v>
      </c>
      <c r="I212" s="412">
        <f t="shared" si="79"/>
        <v>0</v>
      </c>
      <c r="J212" s="412">
        <v>0</v>
      </c>
    </row>
    <row r="213" spans="1:10" ht="25.5">
      <c r="A213" s="497" t="s">
        <v>102</v>
      </c>
      <c r="B213" s="497"/>
      <c r="C213" s="497"/>
      <c r="D213" s="361" t="s">
        <v>103</v>
      </c>
      <c r="E213" s="278">
        <f t="shared" ref="E213:H214" si="85">SUM(E214)</f>
        <v>2044</v>
      </c>
      <c r="F213" s="278">
        <f t="shared" si="85"/>
        <v>450</v>
      </c>
      <c r="G213" s="278">
        <f t="shared" si="85"/>
        <v>0</v>
      </c>
      <c r="H213" s="278">
        <f t="shared" si="85"/>
        <v>0</v>
      </c>
      <c r="I213" s="413">
        <f t="shared" si="79"/>
        <v>0</v>
      </c>
      <c r="J213" s="412">
        <v>0</v>
      </c>
    </row>
    <row r="214" spans="1:10">
      <c r="A214" s="501">
        <v>3</v>
      </c>
      <c r="B214" s="501"/>
      <c r="C214" s="501"/>
      <c r="D214" s="369" t="s">
        <v>7</v>
      </c>
      <c r="E214" s="238">
        <f t="shared" si="85"/>
        <v>2044</v>
      </c>
      <c r="F214" s="238">
        <f t="shared" si="85"/>
        <v>450</v>
      </c>
      <c r="G214" s="238">
        <f t="shared" si="85"/>
        <v>0</v>
      </c>
      <c r="H214" s="238">
        <f t="shared" si="85"/>
        <v>0</v>
      </c>
      <c r="I214" s="410">
        <f t="shared" si="79"/>
        <v>0</v>
      </c>
      <c r="J214" s="412">
        <v>0</v>
      </c>
    </row>
    <row r="215" spans="1:10">
      <c r="A215" s="502">
        <v>32</v>
      </c>
      <c r="B215" s="502"/>
      <c r="C215" s="502"/>
      <c r="D215" s="365" t="s">
        <v>16</v>
      </c>
      <c r="E215" s="129">
        <f>SUM(E216+E218)</f>
        <v>2044</v>
      </c>
      <c r="F215" s="129">
        <f t="shared" ref="F215:H215" si="86">SUM(F216+F218)</f>
        <v>450</v>
      </c>
      <c r="G215" s="129">
        <f t="shared" si="86"/>
        <v>0</v>
      </c>
      <c r="H215" s="129">
        <f t="shared" si="86"/>
        <v>0</v>
      </c>
      <c r="I215" s="409">
        <f t="shared" si="79"/>
        <v>0</v>
      </c>
      <c r="J215" s="412">
        <v>0</v>
      </c>
    </row>
    <row r="216" spans="1:10" s="144" customFormat="1">
      <c r="A216" s="340">
        <v>323</v>
      </c>
      <c r="B216" s="341"/>
      <c r="C216" s="342"/>
      <c r="D216" s="394" t="s">
        <v>190</v>
      </c>
      <c r="E216" s="64">
        <f>SUM(E217)</f>
        <v>2044</v>
      </c>
      <c r="F216" s="64">
        <f t="shared" ref="F216:H216" si="87">SUM(F217)</f>
        <v>450</v>
      </c>
      <c r="G216" s="64">
        <f t="shared" si="87"/>
        <v>0</v>
      </c>
      <c r="H216" s="64">
        <f t="shared" si="87"/>
        <v>0</v>
      </c>
      <c r="I216" s="414">
        <f t="shared" si="79"/>
        <v>0</v>
      </c>
      <c r="J216" s="412">
        <v>0</v>
      </c>
    </row>
    <row r="217" spans="1:10" s="144" customFormat="1">
      <c r="A217" s="386">
        <v>3231</v>
      </c>
      <c r="B217" s="387"/>
      <c r="C217" s="388"/>
      <c r="D217" s="404" t="s">
        <v>242</v>
      </c>
      <c r="E217" s="145">
        <v>2044</v>
      </c>
      <c r="F217" s="145">
        <v>450</v>
      </c>
      <c r="G217" s="50"/>
      <c r="H217" s="145"/>
      <c r="I217" s="106">
        <f t="shared" si="79"/>
        <v>0</v>
      </c>
      <c r="J217" s="412">
        <v>0</v>
      </c>
    </row>
    <row r="218" spans="1:10" s="144" customFormat="1" ht="25.5">
      <c r="A218" s="395">
        <v>329</v>
      </c>
      <c r="B218" s="396"/>
      <c r="C218" s="396"/>
      <c r="D218" s="80" t="s">
        <v>200</v>
      </c>
      <c r="E218" s="63">
        <f>SUM(E219)</f>
        <v>0</v>
      </c>
      <c r="F218" s="63">
        <f t="shared" ref="F218:H218" si="88">SUM(F219)</f>
        <v>0</v>
      </c>
      <c r="G218" s="63">
        <f t="shared" si="88"/>
        <v>0</v>
      </c>
      <c r="H218" s="63">
        <f t="shared" si="88"/>
        <v>0</v>
      </c>
      <c r="I218" s="414">
        <v>0</v>
      </c>
      <c r="J218" s="412">
        <v>0</v>
      </c>
    </row>
    <row r="219" spans="1:10" s="144" customFormat="1" ht="25.5">
      <c r="A219" s="386">
        <v>3299</v>
      </c>
      <c r="B219" s="387"/>
      <c r="C219" s="388"/>
      <c r="D219" s="417" t="s">
        <v>200</v>
      </c>
      <c r="E219" s="145"/>
      <c r="F219" s="145"/>
      <c r="G219" s="50"/>
      <c r="H219" s="145"/>
      <c r="I219" s="414">
        <v>0</v>
      </c>
      <c r="J219" s="412">
        <v>0</v>
      </c>
    </row>
    <row r="220" spans="1:10">
      <c r="A220" s="503" t="s">
        <v>104</v>
      </c>
      <c r="B220" s="503"/>
      <c r="C220" s="503"/>
      <c r="D220" s="361" t="s">
        <v>105</v>
      </c>
      <c r="E220" s="278">
        <f>SUM(E221+E230)</f>
        <v>0</v>
      </c>
      <c r="F220" s="278">
        <f t="shared" ref="F220:H220" si="89">SUM(F221+F230)</f>
        <v>0</v>
      </c>
      <c r="G220" s="278">
        <f t="shared" si="89"/>
        <v>0</v>
      </c>
      <c r="H220" s="278">
        <f t="shared" si="89"/>
        <v>0</v>
      </c>
      <c r="I220" s="414">
        <v>0</v>
      </c>
      <c r="J220" s="412">
        <v>0</v>
      </c>
    </row>
    <row r="221" spans="1:10">
      <c r="A221" s="366">
        <v>3</v>
      </c>
      <c r="B221" s="367"/>
      <c r="C221" s="368"/>
      <c r="D221" s="334" t="s">
        <v>7</v>
      </c>
      <c r="E221" s="238">
        <f>SUM(E222)</f>
        <v>0</v>
      </c>
      <c r="F221" s="238">
        <f t="shared" ref="F221:H221" si="90">SUM(F222)</f>
        <v>0</v>
      </c>
      <c r="G221" s="238">
        <f t="shared" si="90"/>
        <v>0</v>
      </c>
      <c r="H221" s="238">
        <f t="shared" si="90"/>
        <v>0</v>
      </c>
      <c r="I221" s="414">
        <v>0</v>
      </c>
      <c r="J221" s="412">
        <v>0</v>
      </c>
    </row>
    <row r="222" spans="1:10" s="144" customFormat="1">
      <c r="A222" s="362">
        <v>32</v>
      </c>
      <c r="B222" s="363"/>
      <c r="C222" s="364"/>
      <c r="D222" s="385" t="s">
        <v>16</v>
      </c>
      <c r="E222" s="129">
        <f>SUM(E223+E225+E228)</f>
        <v>0</v>
      </c>
      <c r="F222" s="129">
        <f t="shared" ref="F222:H222" si="91">SUM(F223+F225+F228)</f>
        <v>0</v>
      </c>
      <c r="G222" s="129">
        <f t="shared" si="91"/>
        <v>0</v>
      </c>
      <c r="H222" s="129">
        <f t="shared" si="91"/>
        <v>0</v>
      </c>
      <c r="I222" s="414">
        <v>0</v>
      </c>
      <c r="J222" s="412">
        <v>0</v>
      </c>
    </row>
    <row r="223" spans="1:10">
      <c r="A223" s="340">
        <v>321</v>
      </c>
      <c r="B223" s="341"/>
      <c r="C223" s="342"/>
      <c r="D223" s="394" t="s">
        <v>179</v>
      </c>
      <c r="E223" s="64">
        <f>SUM(E224)</f>
        <v>0</v>
      </c>
      <c r="F223" s="64">
        <f t="shared" ref="F223:H223" si="92">SUM(F224)</f>
        <v>0</v>
      </c>
      <c r="G223" s="64">
        <f t="shared" si="92"/>
        <v>0</v>
      </c>
      <c r="H223" s="64">
        <f t="shared" si="92"/>
        <v>0</v>
      </c>
      <c r="I223" s="414">
        <v>0</v>
      </c>
      <c r="J223" s="412">
        <v>0</v>
      </c>
    </row>
    <row r="224" spans="1:10" s="144" customFormat="1">
      <c r="A224" s="386">
        <v>3211</v>
      </c>
      <c r="B224" s="387"/>
      <c r="C224" s="388"/>
      <c r="D224" s="375" t="s">
        <v>180</v>
      </c>
      <c r="E224" s="145"/>
      <c r="F224" s="145"/>
      <c r="G224" s="50"/>
      <c r="H224" s="145"/>
      <c r="I224" s="414">
        <v>0</v>
      </c>
      <c r="J224" s="412">
        <v>0</v>
      </c>
    </row>
    <row r="225" spans="1:10" s="144" customFormat="1">
      <c r="A225" s="395">
        <v>322</v>
      </c>
      <c r="B225" s="396"/>
      <c r="C225" s="397"/>
      <c r="D225" s="394" t="s">
        <v>183</v>
      </c>
      <c r="E225" s="64">
        <f>SUM(E226+E227)</f>
        <v>0</v>
      </c>
      <c r="F225" s="64">
        <f t="shared" ref="F225:H225" si="93">SUM(F226+F227)</f>
        <v>0</v>
      </c>
      <c r="G225" s="64">
        <f t="shared" si="93"/>
        <v>0</v>
      </c>
      <c r="H225" s="64">
        <f t="shared" si="93"/>
        <v>0</v>
      </c>
      <c r="I225" s="414">
        <v>0</v>
      </c>
      <c r="J225" s="412">
        <v>0</v>
      </c>
    </row>
    <row r="226" spans="1:10" s="144" customFormat="1" ht="25.5">
      <c r="A226" s="386">
        <v>3221</v>
      </c>
      <c r="B226" s="387"/>
      <c r="C226" s="388"/>
      <c r="D226" s="375" t="s">
        <v>239</v>
      </c>
      <c r="E226" s="145"/>
      <c r="F226" s="145"/>
      <c r="G226" s="50"/>
      <c r="H226" s="145"/>
      <c r="I226" s="414">
        <v>0</v>
      </c>
      <c r="J226" s="412">
        <v>0</v>
      </c>
    </row>
    <row r="227" spans="1:10" s="144" customFormat="1">
      <c r="A227" s="386">
        <v>3225</v>
      </c>
      <c r="B227" s="387"/>
      <c r="C227" s="388"/>
      <c r="D227" s="375" t="s">
        <v>240</v>
      </c>
      <c r="E227" s="145"/>
      <c r="F227" s="145"/>
      <c r="G227" s="50"/>
      <c r="H227" s="145"/>
      <c r="I227" s="414">
        <v>0</v>
      </c>
      <c r="J227" s="412">
        <v>0</v>
      </c>
    </row>
    <row r="228" spans="1:10" s="144" customFormat="1">
      <c r="A228" s="395">
        <v>323</v>
      </c>
      <c r="B228" s="396"/>
      <c r="C228" s="397"/>
      <c r="D228" s="394" t="s">
        <v>190</v>
      </c>
      <c r="E228" s="64">
        <f>SUM(E229)</f>
        <v>0</v>
      </c>
      <c r="F228" s="64">
        <f t="shared" ref="F228:H228" si="94">SUM(F229)</f>
        <v>0</v>
      </c>
      <c r="G228" s="64">
        <f t="shared" si="94"/>
        <v>0</v>
      </c>
      <c r="H228" s="64">
        <f t="shared" si="94"/>
        <v>0</v>
      </c>
      <c r="I228" s="414">
        <v>0</v>
      </c>
      <c r="J228" s="412">
        <v>0</v>
      </c>
    </row>
    <row r="229" spans="1:10" s="144" customFormat="1">
      <c r="A229" s="386">
        <v>3239</v>
      </c>
      <c r="B229" s="387"/>
      <c r="C229" s="388"/>
      <c r="D229" s="375" t="s">
        <v>199</v>
      </c>
      <c r="E229" s="145"/>
      <c r="F229" s="145"/>
      <c r="G229" s="50"/>
      <c r="H229" s="145"/>
      <c r="I229" s="414">
        <v>0</v>
      </c>
      <c r="J229" s="412">
        <v>0</v>
      </c>
    </row>
    <row r="230" spans="1:10" ht="25.5">
      <c r="A230" s="504">
        <v>4</v>
      </c>
      <c r="B230" s="504"/>
      <c r="C230" s="504"/>
      <c r="D230" s="369" t="s">
        <v>9</v>
      </c>
      <c r="E230" s="238">
        <f>SUM(E231)</f>
        <v>0</v>
      </c>
      <c r="F230" s="238">
        <f t="shared" ref="F230:H232" si="95">SUM(F231)</f>
        <v>0</v>
      </c>
      <c r="G230" s="238">
        <f t="shared" si="95"/>
        <v>0</v>
      </c>
      <c r="H230" s="238">
        <f t="shared" si="95"/>
        <v>0</v>
      </c>
      <c r="I230" s="414">
        <v>0</v>
      </c>
      <c r="J230" s="412">
        <v>0</v>
      </c>
    </row>
    <row r="231" spans="1:10" ht="25.5">
      <c r="A231" s="502">
        <v>42</v>
      </c>
      <c r="B231" s="502"/>
      <c r="C231" s="502"/>
      <c r="D231" s="236" t="s">
        <v>23</v>
      </c>
      <c r="E231" s="129">
        <f>SUM(E232)</f>
        <v>0</v>
      </c>
      <c r="F231" s="129">
        <f t="shared" si="95"/>
        <v>0</v>
      </c>
      <c r="G231" s="129">
        <f t="shared" si="95"/>
        <v>0</v>
      </c>
      <c r="H231" s="129">
        <f t="shared" si="95"/>
        <v>0</v>
      </c>
      <c r="I231" s="414">
        <v>0</v>
      </c>
      <c r="J231" s="412">
        <v>0</v>
      </c>
    </row>
    <row r="232" spans="1:10" s="144" customFormat="1">
      <c r="A232" s="340">
        <v>422</v>
      </c>
      <c r="B232" s="341"/>
      <c r="C232" s="342"/>
      <c r="D232" s="360" t="s">
        <v>250</v>
      </c>
      <c r="E232" s="64">
        <f>SUM(E233)</f>
        <v>0</v>
      </c>
      <c r="F232" s="64">
        <f t="shared" si="95"/>
        <v>0</v>
      </c>
      <c r="G232" s="64">
        <f t="shared" si="95"/>
        <v>0</v>
      </c>
      <c r="H232" s="64">
        <f t="shared" si="95"/>
        <v>0</v>
      </c>
      <c r="I232" s="414">
        <v>0</v>
      </c>
      <c r="J232" s="412">
        <v>0</v>
      </c>
    </row>
    <row r="233" spans="1:10" s="144" customFormat="1">
      <c r="A233" s="350">
        <v>4221</v>
      </c>
      <c r="B233" s="351"/>
      <c r="C233" s="352"/>
      <c r="D233" s="359" t="s">
        <v>241</v>
      </c>
      <c r="E233" s="145"/>
      <c r="F233" s="145"/>
      <c r="G233" s="50"/>
      <c r="H233" s="145"/>
      <c r="I233" s="414">
        <v>0</v>
      </c>
      <c r="J233" s="412">
        <v>0</v>
      </c>
    </row>
    <row r="234" spans="1:10" s="144" customFormat="1" ht="25.5">
      <c r="A234" s="503" t="s">
        <v>258</v>
      </c>
      <c r="B234" s="503"/>
      <c r="C234" s="503"/>
      <c r="D234" s="361" t="s">
        <v>259</v>
      </c>
      <c r="E234" s="278">
        <f>SUM(E235+E244)</f>
        <v>0</v>
      </c>
      <c r="F234" s="278">
        <f t="shared" ref="F234:H234" si="96">SUM(F235+F244)</f>
        <v>0</v>
      </c>
      <c r="G234" s="278">
        <f t="shared" si="96"/>
        <v>0</v>
      </c>
      <c r="H234" s="278">
        <f t="shared" si="96"/>
        <v>0</v>
      </c>
      <c r="I234" s="414">
        <v>0</v>
      </c>
      <c r="J234" s="412">
        <v>0</v>
      </c>
    </row>
    <row r="235" spans="1:10" s="144" customFormat="1">
      <c r="A235" s="366">
        <v>3</v>
      </c>
      <c r="B235" s="367"/>
      <c r="C235" s="368"/>
      <c r="D235" s="334" t="s">
        <v>7</v>
      </c>
      <c r="E235" s="238">
        <f>SUM(E236)</f>
        <v>0</v>
      </c>
      <c r="F235" s="238">
        <f t="shared" ref="F235:H235" si="97">SUM(F236)</f>
        <v>0</v>
      </c>
      <c r="G235" s="238">
        <f t="shared" si="97"/>
        <v>0</v>
      </c>
      <c r="H235" s="238">
        <f t="shared" si="97"/>
        <v>0</v>
      </c>
      <c r="I235" s="414">
        <v>0</v>
      </c>
      <c r="J235" s="412">
        <v>0</v>
      </c>
    </row>
    <row r="236" spans="1:10" s="144" customFormat="1">
      <c r="A236" s="362">
        <v>32</v>
      </c>
      <c r="B236" s="363"/>
      <c r="C236" s="364"/>
      <c r="D236" s="385" t="s">
        <v>16</v>
      </c>
      <c r="E236" s="129">
        <f>SUM(E237+E239+E241)</f>
        <v>0</v>
      </c>
      <c r="F236" s="129">
        <f t="shared" ref="F236:H236" si="98">SUM(F237+F239+F241)</f>
        <v>0</v>
      </c>
      <c r="G236" s="129">
        <f t="shared" si="98"/>
        <v>0</v>
      </c>
      <c r="H236" s="129">
        <f t="shared" si="98"/>
        <v>0</v>
      </c>
      <c r="I236" s="414">
        <v>0</v>
      </c>
      <c r="J236" s="412">
        <v>0</v>
      </c>
    </row>
    <row r="237" spans="1:10" s="144" customFormat="1">
      <c r="A237" s="340">
        <v>321</v>
      </c>
      <c r="B237" s="341"/>
      <c r="C237" s="342"/>
      <c r="D237" s="394" t="s">
        <v>179</v>
      </c>
      <c r="E237" s="64">
        <f>SUM(E238)</f>
        <v>0</v>
      </c>
      <c r="F237" s="64">
        <f t="shared" ref="F237:H237" si="99">SUM(F238)</f>
        <v>0</v>
      </c>
      <c r="G237" s="64">
        <f t="shared" si="99"/>
        <v>0</v>
      </c>
      <c r="H237" s="64">
        <f t="shared" si="99"/>
        <v>0</v>
      </c>
      <c r="I237" s="414">
        <v>0</v>
      </c>
      <c r="J237" s="412">
        <v>0</v>
      </c>
    </row>
    <row r="238" spans="1:10">
      <c r="A238" s="386">
        <v>3211</v>
      </c>
      <c r="B238" s="387"/>
      <c r="C238" s="388"/>
      <c r="D238" s="375" t="s">
        <v>180</v>
      </c>
      <c r="E238" s="145"/>
      <c r="F238" s="145"/>
      <c r="G238" s="50"/>
      <c r="H238" s="145"/>
      <c r="I238" s="106">
        <v>0</v>
      </c>
      <c r="J238" s="412">
        <v>0</v>
      </c>
    </row>
    <row r="239" spans="1:10">
      <c r="A239" s="395">
        <v>322</v>
      </c>
      <c r="B239" s="396"/>
      <c r="C239" s="397"/>
      <c r="D239" s="394" t="s">
        <v>183</v>
      </c>
      <c r="E239" s="64">
        <f>SUM(E240+E241)</f>
        <v>0</v>
      </c>
      <c r="F239" s="64">
        <f t="shared" ref="F239:H239" si="100">SUM(F240+F241)</f>
        <v>0</v>
      </c>
      <c r="G239" s="64">
        <f t="shared" si="100"/>
        <v>0</v>
      </c>
      <c r="H239" s="64">
        <f t="shared" si="100"/>
        <v>0</v>
      </c>
      <c r="I239" s="414">
        <v>0</v>
      </c>
      <c r="J239" s="412">
        <v>0</v>
      </c>
    </row>
    <row r="240" spans="1:10" ht="25.5">
      <c r="A240" s="386">
        <v>3221</v>
      </c>
      <c r="B240" s="387"/>
      <c r="C240" s="388"/>
      <c r="D240" s="375" t="s">
        <v>239</v>
      </c>
      <c r="E240" s="145"/>
      <c r="F240" s="145"/>
      <c r="G240" s="50"/>
      <c r="H240" s="145"/>
      <c r="I240" s="414">
        <v>0</v>
      </c>
      <c r="J240" s="412">
        <v>0</v>
      </c>
    </row>
    <row r="241" spans="1:12">
      <c r="A241" s="386">
        <v>3225</v>
      </c>
      <c r="B241" s="387"/>
      <c r="C241" s="388"/>
      <c r="D241" s="375" t="s">
        <v>240</v>
      </c>
      <c r="E241" s="145"/>
      <c r="F241" s="145"/>
      <c r="G241" s="50"/>
      <c r="H241" s="145"/>
      <c r="I241" s="414">
        <v>0</v>
      </c>
      <c r="J241" s="412">
        <v>0</v>
      </c>
    </row>
    <row r="242" spans="1:12">
      <c r="A242" s="395">
        <v>323</v>
      </c>
      <c r="B242" s="396"/>
      <c r="C242" s="397"/>
      <c r="D242" s="394" t="s">
        <v>190</v>
      </c>
      <c r="E242" s="199">
        <f>SUM(E243)</f>
        <v>0</v>
      </c>
      <c r="F242" s="199">
        <f t="shared" ref="F242:H242" si="101">SUM(F243)</f>
        <v>0</v>
      </c>
      <c r="G242" s="199">
        <f t="shared" si="101"/>
        <v>0</v>
      </c>
      <c r="H242" s="199">
        <f t="shared" si="101"/>
        <v>0</v>
      </c>
      <c r="I242" s="414">
        <v>0</v>
      </c>
      <c r="J242" s="412">
        <v>0</v>
      </c>
    </row>
    <row r="243" spans="1:12">
      <c r="A243" s="386">
        <v>3239</v>
      </c>
      <c r="B243" s="387"/>
      <c r="C243" s="388"/>
      <c r="D243" s="375" t="s">
        <v>199</v>
      </c>
      <c r="E243" s="145"/>
      <c r="F243" s="145"/>
      <c r="G243" s="50"/>
      <c r="H243" s="145"/>
      <c r="I243" s="414">
        <v>0</v>
      </c>
      <c r="J243" s="412">
        <v>0</v>
      </c>
    </row>
    <row r="244" spans="1:12" ht="25.5">
      <c r="A244" s="504">
        <v>4</v>
      </c>
      <c r="B244" s="504"/>
      <c r="C244" s="504"/>
      <c r="D244" s="369" t="s">
        <v>9</v>
      </c>
      <c r="E244" s="238">
        <f>SUM(E245)</f>
        <v>0</v>
      </c>
      <c r="F244" s="238">
        <f t="shared" ref="F244:H246" si="102">SUM(F245)</f>
        <v>0</v>
      </c>
      <c r="G244" s="238">
        <f t="shared" si="102"/>
        <v>0</v>
      </c>
      <c r="H244" s="238">
        <f t="shared" si="102"/>
        <v>0</v>
      </c>
      <c r="I244" s="414">
        <v>0</v>
      </c>
      <c r="J244" s="412">
        <v>0</v>
      </c>
    </row>
    <row r="245" spans="1:12" ht="25.5">
      <c r="A245" s="502">
        <v>42</v>
      </c>
      <c r="B245" s="502"/>
      <c r="C245" s="502"/>
      <c r="D245" s="236" t="s">
        <v>23</v>
      </c>
      <c r="E245" s="129">
        <f>SUM(E246)</f>
        <v>0</v>
      </c>
      <c r="F245" s="129">
        <f t="shared" si="102"/>
        <v>0</v>
      </c>
      <c r="G245" s="129">
        <f t="shared" si="102"/>
        <v>0</v>
      </c>
      <c r="H245" s="129">
        <f t="shared" si="102"/>
        <v>0</v>
      </c>
      <c r="I245" s="414">
        <v>0</v>
      </c>
      <c r="J245" s="412">
        <v>0</v>
      </c>
    </row>
    <row r="246" spans="1:12">
      <c r="A246" s="340">
        <v>422</v>
      </c>
      <c r="B246" s="341"/>
      <c r="C246" s="342"/>
      <c r="D246" s="360" t="s">
        <v>250</v>
      </c>
      <c r="E246" s="64">
        <f>SUM(E247)</f>
        <v>0</v>
      </c>
      <c r="F246" s="64">
        <f t="shared" si="102"/>
        <v>0</v>
      </c>
      <c r="G246" s="64">
        <f t="shared" si="102"/>
        <v>0</v>
      </c>
      <c r="H246" s="64">
        <f t="shared" si="102"/>
        <v>0</v>
      </c>
      <c r="I246" s="414">
        <v>0</v>
      </c>
      <c r="J246" s="412">
        <v>0</v>
      </c>
    </row>
    <row r="247" spans="1:12">
      <c r="A247" s="350">
        <v>4221</v>
      </c>
      <c r="B247" s="351"/>
      <c r="C247" s="352"/>
      <c r="D247" s="359" t="s">
        <v>241</v>
      </c>
      <c r="E247" s="145"/>
      <c r="F247" s="145"/>
      <c r="G247" s="50"/>
      <c r="H247" s="145"/>
      <c r="I247" s="414">
        <v>0</v>
      </c>
      <c r="J247" s="412">
        <v>0</v>
      </c>
    </row>
    <row r="248" spans="1:12" ht="25.5">
      <c r="A248" s="500" t="s">
        <v>97</v>
      </c>
      <c r="B248" s="500"/>
      <c r="C248" s="500"/>
      <c r="D248" s="79" t="s">
        <v>106</v>
      </c>
      <c r="E248" s="72">
        <f>SUM(E249+E262)</f>
        <v>0</v>
      </c>
      <c r="F248" s="72">
        <f t="shared" ref="F248:H248" si="103">SUM(F249+F262)</f>
        <v>3118</v>
      </c>
      <c r="G248" s="72">
        <f t="shared" si="103"/>
        <v>0</v>
      </c>
      <c r="H248" s="72">
        <f t="shared" si="103"/>
        <v>0</v>
      </c>
      <c r="I248" s="414">
        <v>0</v>
      </c>
      <c r="J248" s="412">
        <v>0</v>
      </c>
    </row>
    <row r="249" spans="1:12" ht="25.5">
      <c r="A249" s="497" t="s">
        <v>107</v>
      </c>
      <c r="B249" s="497"/>
      <c r="C249" s="497"/>
      <c r="D249" s="361" t="s">
        <v>108</v>
      </c>
      <c r="E249" s="278">
        <f>SUM(E250)</f>
        <v>0</v>
      </c>
      <c r="F249" s="278">
        <f t="shared" ref="F249:H249" si="104">SUM(F250)</f>
        <v>1</v>
      </c>
      <c r="G249" s="278">
        <f t="shared" si="104"/>
        <v>0</v>
      </c>
      <c r="H249" s="278">
        <f t="shared" si="104"/>
        <v>0</v>
      </c>
      <c r="I249" s="414">
        <v>0</v>
      </c>
      <c r="J249" s="412">
        <v>0</v>
      </c>
      <c r="L249" s="113"/>
    </row>
    <row r="250" spans="1:12">
      <c r="A250" s="366">
        <v>3</v>
      </c>
      <c r="B250" s="367"/>
      <c r="C250" s="368"/>
      <c r="D250" s="334" t="s">
        <v>7</v>
      </c>
      <c r="E250" s="238">
        <f>SUM(E251+E259)</f>
        <v>0</v>
      </c>
      <c r="F250" s="238">
        <f t="shared" ref="F250:H250" si="105">SUM(F251+F259)</f>
        <v>1</v>
      </c>
      <c r="G250" s="238">
        <f t="shared" si="105"/>
        <v>0</v>
      </c>
      <c r="H250" s="238">
        <f t="shared" si="105"/>
        <v>0</v>
      </c>
      <c r="I250" s="414">
        <v>0</v>
      </c>
      <c r="J250" s="412">
        <v>0</v>
      </c>
    </row>
    <row r="251" spans="1:12">
      <c r="A251" s="362">
        <v>32</v>
      </c>
      <c r="B251" s="363"/>
      <c r="C251" s="364"/>
      <c r="D251" s="385" t="s">
        <v>16</v>
      </c>
      <c r="E251" s="129">
        <f>SUM(E252+E254+E257)</f>
        <v>0</v>
      </c>
      <c r="F251" s="129">
        <f t="shared" ref="F251:H251" si="106">SUM(F252+F254+F257)</f>
        <v>1</v>
      </c>
      <c r="G251" s="129">
        <f t="shared" si="106"/>
        <v>0</v>
      </c>
      <c r="H251" s="129">
        <f t="shared" si="106"/>
        <v>0</v>
      </c>
      <c r="I251" s="414">
        <v>0</v>
      </c>
      <c r="J251" s="412">
        <v>0</v>
      </c>
    </row>
    <row r="252" spans="1:12">
      <c r="A252" s="340">
        <v>321</v>
      </c>
      <c r="B252" s="341"/>
      <c r="C252" s="342"/>
      <c r="D252" s="394" t="s">
        <v>179</v>
      </c>
      <c r="E252" s="64">
        <f>SUM(E253)</f>
        <v>0</v>
      </c>
      <c r="F252" s="64">
        <f t="shared" ref="F252:H252" si="107">SUM(F253)</f>
        <v>0</v>
      </c>
      <c r="G252" s="64">
        <f t="shared" si="107"/>
        <v>0</v>
      </c>
      <c r="H252" s="64">
        <f t="shared" si="107"/>
        <v>0</v>
      </c>
      <c r="I252" s="414">
        <v>0</v>
      </c>
      <c r="J252" s="412">
        <v>0</v>
      </c>
    </row>
    <row r="253" spans="1:12" s="144" customFormat="1">
      <c r="A253" s="386">
        <v>3211</v>
      </c>
      <c r="B253" s="387"/>
      <c r="C253" s="388"/>
      <c r="D253" s="375" t="s">
        <v>180</v>
      </c>
      <c r="E253" s="145"/>
      <c r="F253" s="145"/>
      <c r="G253" s="50"/>
      <c r="H253" s="145"/>
      <c r="I253" s="414">
        <v>0</v>
      </c>
      <c r="J253" s="412">
        <v>0</v>
      </c>
    </row>
    <row r="254" spans="1:12">
      <c r="A254" s="395">
        <v>322</v>
      </c>
      <c r="B254" s="396"/>
      <c r="C254" s="397"/>
      <c r="D254" s="394" t="s">
        <v>183</v>
      </c>
      <c r="E254" s="64">
        <f>SUM(E255+E256)</f>
        <v>0</v>
      </c>
      <c r="F254" s="64">
        <f t="shared" ref="F254:H254" si="108">SUM(F255+F256)</f>
        <v>0</v>
      </c>
      <c r="G254" s="64">
        <f t="shared" si="108"/>
        <v>0</v>
      </c>
      <c r="H254" s="64">
        <f t="shared" si="108"/>
        <v>0</v>
      </c>
      <c r="I254" s="414">
        <v>0</v>
      </c>
      <c r="J254" s="412">
        <v>0</v>
      </c>
    </row>
    <row r="255" spans="1:12" ht="25.5">
      <c r="A255" s="386">
        <v>3221</v>
      </c>
      <c r="B255" s="387"/>
      <c r="C255" s="388"/>
      <c r="D255" s="375" t="s">
        <v>239</v>
      </c>
      <c r="E255" s="145"/>
      <c r="F255" s="145"/>
      <c r="G255" s="50"/>
      <c r="H255" s="145"/>
      <c r="I255" s="414">
        <v>0</v>
      </c>
      <c r="J255" s="412">
        <v>0</v>
      </c>
    </row>
    <row r="256" spans="1:12">
      <c r="A256" s="386">
        <v>3225</v>
      </c>
      <c r="B256" s="387"/>
      <c r="C256" s="388"/>
      <c r="D256" s="375" t="s">
        <v>240</v>
      </c>
      <c r="E256" s="145"/>
      <c r="F256" s="145"/>
      <c r="G256" s="50"/>
      <c r="H256" s="145"/>
      <c r="I256" s="414">
        <v>0</v>
      </c>
      <c r="J256" s="412">
        <v>0</v>
      </c>
    </row>
    <row r="257" spans="1:12">
      <c r="A257" s="395">
        <v>323</v>
      </c>
      <c r="B257" s="396"/>
      <c r="C257" s="397"/>
      <c r="D257" s="394" t="s">
        <v>190</v>
      </c>
      <c r="E257" s="64">
        <f>SUM(E258)</f>
        <v>0</v>
      </c>
      <c r="F257" s="64">
        <f t="shared" ref="F257:H257" si="109">SUM(F258)</f>
        <v>1</v>
      </c>
      <c r="G257" s="64">
        <f t="shared" si="109"/>
        <v>0</v>
      </c>
      <c r="H257" s="64">
        <f t="shared" si="109"/>
        <v>0</v>
      </c>
      <c r="I257" s="414">
        <v>0</v>
      </c>
      <c r="J257" s="412">
        <v>0</v>
      </c>
    </row>
    <row r="258" spans="1:12">
      <c r="A258" s="386">
        <v>3239</v>
      </c>
      <c r="B258" s="387"/>
      <c r="C258" s="388"/>
      <c r="D258" s="375" t="s">
        <v>199</v>
      </c>
      <c r="E258" s="145"/>
      <c r="F258" s="145">
        <v>1</v>
      </c>
      <c r="G258" s="50"/>
      <c r="H258" s="145"/>
      <c r="I258" s="414">
        <v>0</v>
      </c>
      <c r="J258" s="412">
        <v>0</v>
      </c>
      <c r="L258" s="119"/>
    </row>
    <row r="259" spans="1:12">
      <c r="A259" s="505">
        <v>34</v>
      </c>
      <c r="B259" s="505"/>
      <c r="C259" s="505"/>
      <c r="D259" s="365" t="s">
        <v>51</v>
      </c>
      <c r="E259" s="129">
        <f>SUM(E260)</f>
        <v>0</v>
      </c>
      <c r="F259" s="129">
        <f t="shared" ref="F259:H260" si="110">SUM(F260)</f>
        <v>0</v>
      </c>
      <c r="G259" s="129">
        <f t="shared" si="110"/>
        <v>0</v>
      </c>
      <c r="H259" s="129">
        <f t="shared" si="110"/>
        <v>0</v>
      </c>
      <c r="I259" s="414">
        <v>0</v>
      </c>
      <c r="J259" s="412">
        <v>0</v>
      </c>
    </row>
    <row r="260" spans="1:12">
      <c r="A260" s="506">
        <v>343</v>
      </c>
      <c r="B260" s="506"/>
      <c r="C260" s="506"/>
      <c r="D260" s="80" t="s">
        <v>225</v>
      </c>
      <c r="E260" s="64">
        <f>SUM(E261)</f>
        <v>0</v>
      </c>
      <c r="F260" s="64">
        <f t="shared" si="110"/>
        <v>0</v>
      </c>
      <c r="G260" s="64">
        <f t="shared" si="110"/>
        <v>0</v>
      </c>
      <c r="H260" s="64">
        <f t="shared" si="110"/>
        <v>0</v>
      </c>
      <c r="I260" s="414">
        <v>0</v>
      </c>
      <c r="J260" s="412">
        <v>0</v>
      </c>
    </row>
    <row r="261" spans="1:12">
      <c r="A261" s="350">
        <v>3433</v>
      </c>
      <c r="B261" s="351"/>
      <c r="C261" s="352"/>
      <c r="D261" s="375" t="s">
        <v>209</v>
      </c>
      <c r="E261" s="145"/>
      <c r="F261" s="145"/>
      <c r="G261" s="50"/>
      <c r="H261" s="145"/>
      <c r="I261" s="414">
        <v>0</v>
      </c>
      <c r="J261" s="412">
        <v>0</v>
      </c>
    </row>
    <row r="262" spans="1:12" s="144" customFormat="1" ht="25.5">
      <c r="A262" s="497" t="s">
        <v>260</v>
      </c>
      <c r="B262" s="497"/>
      <c r="C262" s="497"/>
      <c r="D262" s="361" t="s">
        <v>261</v>
      </c>
      <c r="E262" s="278">
        <f>SUM(E271)</f>
        <v>0</v>
      </c>
      <c r="F262" s="278">
        <f t="shared" ref="F262:H262" si="111">SUM(F271)</f>
        <v>3117</v>
      </c>
      <c r="G262" s="278">
        <f t="shared" si="111"/>
        <v>0</v>
      </c>
      <c r="H262" s="278">
        <f t="shared" si="111"/>
        <v>0</v>
      </c>
      <c r="I262" s="414">
        <v>0</v>
      </c>
      <c r="J262" s="412">
        <v>0</v>
      </c>
    </row>
    <row r="263" spans="1:12" s="144" customFormat="1">
      <c r="A263" s="366">
        <v>3</v>
      </c>
      <c r="B263" s="367"/>
      <c r="C263" s="368"/>
      <c r="D263" s="334" t="s">
        <v>7</v>
      </c>
      <c r="E263" s="238">
        <f>SUM(E264+E272)</f>
        <v>0</v>
      </c>
      <c r="F263" s="238">
        <f t="shared" ref="F263:H263" si="112">SUM(F264+F272)</f>
        <v>3117</v>
      </c>
      <c r="G263" s="238">
        <f t="shared" si="112"/>
        <v>0</v>
      </c>
      <c r="H263" s="238">
        <f t="shared" si="112"/>
        <v>0</v>
      </c>
      <c r="I263" s="414">
        <v>0</v>
      </c>
      <c r="J263" s="412">
        <v>0</v>
      </c>
    </row>
    <row r="264" spans="1:12" s="144" customFormat="1">
      <c r="A264" s="362">
        <v>32</v>
      </c>
      <c r="B264" s="363"/>
      <c r="C264" s="364"/>
      <c r="D264" s="385" t="s">
        <v>16</v>
      </c>
      <c r="E264" s="129">
        <f>SUM(E265+E267+E270)</f>
        <v>0</v>
      </c>
      <c r="F264" s="129">
        <f t="shared" ref="F264:H264" si="113">SUM(F265+F267+F270)</f>
        <v>3117</v>
      </c>
      <c r="G264" s="129">
        <f t="shared" si="113"/>
        <v>0</v>
      </c>
      <c r="H264" s="129">
        <f t="shared" si="113"/>
        <v>0</v>
      </c>
      <c r="I264" s="414">
        <v>0</v>
      </c>
      <c r="J264" s="412">
        <v>0</v>
      </c>
    </row>
    <row r="265" spans="1:12" s="144" customFormat="1">
      <c r="A265" s="340">
        <v>321</v>
      </c>
      <c r="B265" s="341"/>
      <c r="C265" s="342"/>
      <c r="D265" s="394" t="s">
        <v>179</v>
      </c>
      <c r="E265" s="64">
        <f>SUM(E266)</f>
        <v>0</v>
      </c>
      <c r="F265" s="64">
        <f t="shared" ref="F265:H265" si="114">SUM(F266)</f>
        <v>0</v>
      </c>
      <c r="G265" s="64">
        <f t="shared" si="114"/>
        <v>0</v>
      </c>
      <c r="H265" s="64">
        <f t="shared" si="114"/>
        <v>0</v>
      </c>
      <c r="I265" s="414">
        <v>0</v>
      </c>
      <c r="J265" s="412">
        <v>0</v>
      </c>
    </row>
    <row r="266" spans="1:12">
      <c r="A266" s="386">
        <v>3211</v>
      </c>
      <c r="B266" s="387"/>
      <c r="C266" s="388"/>
      <c r="D266" s="375" t="s">
        <v>180</v>
      </c>
      <c r="E266" s="145"/>
      <c r="F266" s="145"/>
      <c r="G266" s="50"/>
      <c r="H266" s="145"/>
      <c r="I266" s="414">
        <v>0</v>
      </c>
      <c r="J266" s="412">
        <v>0</v>
      </c>
    </row>
    <row r="267" spans="1:12">
      <c r="A267" s="395">
        <v>322</v>
      </c>
      <c r="B267" s="396"/>
      <c r="C267" s="397"/>
      <c r="D267" s="394" t="s">
        <v>183</v>
      </c>
      <c r="E267" s="64">
        <f>SUM(E268+E269)</f>
        <v>0</v>
      </c>
      <c r="F267" s="64">
        <f t="shared" ref="F267:H267" si="115">SUM(F268+F269)</f>
        <v>0</v>
      </c>
      <c r="G267" s="64">
        <f t="shared" si="115"/>
        <v>0</v>
      </c>
      <c r="H267" s="64">
        <f t="shared" si="115"/>
        <v>0</v>
      </c>
      <c r="I267" s="414">
        <v>0</v>
      </c>
      <c r="J267" s="412">
        <v>0</v>
      </c>
    </row>
    <row r="268" spans="1:12" ht="25.5">
      <c r="A268" s="386">
        <v>3221</v>
      </c>
      <c r="B268" s="387"/>
      <c r="C268" s="388"/>
      <c r="D268" s="375" t="s">
        <v>239</v>
      </c>
      <c r="E268" s="145"/>
      <c r="F268" s="145"/>
      <c r="G268" s="50"/>
      <c r="H268" s="145"/>
      <c r="I268" s="414">
        <v>0</v>
      </c>
      <c r="J268" s="412">
        <v>0</v>
      </c>
    </row>
    <row r="269" spans="1:12">
      <c r="A269" s="386">
        <v>3225</v>
      </c>
      <c r="B269" s="387"/>
      <c r="C269" s="388"/>
      <c r="D269" s="375" t="s">
        <v>240</v>
      </c>
      <c r="E269" s="145"/>
      <c r="F269" s="145"/>
      <c r="G269" s="50"/>
      <c r="H269" s="145"/>
      <c r="I269" s="414">
        <v>0</v>
      </c>
      <c r="J269" s="412">
        <v>0</v>
      </c>
    </row>
    <row r="270" spans="1:12">
      <c r="A270" s="395">
        <v>323</v>
      </c>
      <c r="B270" s="396"/>
      <c r="C270" s="397"/>
      <c r="D270" s="394" t="s">
        <v>190</v>
      </c>
      <c r="E270" s="64">
        <f>SUM(E271)</f>
        <v>0</v>
      </c>
      <c r="F270" s="64">
        <f t="shared" ref="F270:H270" si="116">SUM(F271)</f>
        <v>3117</v>
      </c>
      <c r="G270" s="64">
        <f t="shared" si="116"/>
        <v>0</v>
      </c>
      <c r="H270" s="64">
        <f t="shared" si="116"/>
        <v>0</v>
      </c>
      <c r="I270" s="414">
        <v>0</v>
      </c>
      <c r="J270" s="412">
        <v>0</v>
      </c>
    </row>
    <row r="271" spans="1:12">
      <c r="A271" s="386">
        <v>3239</v>
      </c>
      <c r="B271" s="387"/>
      <c r="C271" s="388"/>
      <c r="D271" s="375" t="s">
        <v>199</v>
      </c>
      <c r="E271" s="145"/>
      <c r="F271" s="145">
        <v>3117</v>
      </c>
      <c r="G271" s="50"/>
      <c r="H271" s="145"/>
      <c r="I271" s="414">
        <v>0</v>
      </c>
      <c r="J271" s="412">
        <v>0</v>
      </c>
    </row>
    <row r="272" spans="1:12">
      <c r="A272" s="505">
        <v>34</v>
      </c>
      <c r="B272" s="505"/>
      <c r="C272" s="505"/>
      <c r="D272" s="365" t="s">
        <v>51</v>
      </c>
      <c r="E272" s="129">
        <f>SUM(E273)</f>
        <v>0</v>
      </c>
      <c r="F272" s="129">
        <f t="shared" ref="F272:H273" si="117">SUM(F273)</f>
        <v>0</v>
      </c>
      <c r="G272" s="129">
        <f t="shared" si="117"/>
        <v>0</v>
      </c>
      <c r="H272" s="129">
        <f t="shared" si="117"/>
        <v>0</v>
      </c>
      <c r="I272" s="414">
        <v>0</v>
      </c>
      <c r="J272" s="412">
        <v>0</v>
      </c>
    </row>
    <row r="273" spans="1:12" s="144" customFormat="1">
      <c r="A273" s="506">
        <v>343</v>
      </c>
      <c r="B273" s="506"/>
      <c r="C273" s="506"/>
      <c r="D273" s="80" t="s">
        <v>225</v>
      </c>
      <c r="E273" s="64">
        <f>SUM(E274)</f>
        <v>0</v>
      </c>
      <c r="F273" s="64">
        <f t="shared" si="117"/>
        <v>0</v>
      </c>
      <c r="G273" s="64">
        <f t="shared" si="117"/>
        <v>0</v>
      </c>
      <c r="H273" s="64">
        <f t="shared" si="117"/>
        <v>0</v>
      </c>
      <c r="I273" s="414">
        <v>0</v>
      </c>
      <c r="J273" s="412">
        <v>0</v>
      </c>
    </row>
    <row r="274" spans="1:12">
      <c r="A274" s="350">
        <v>3433</v>
      </c>
      <c r="B274" s="351"/>
      <c r="C274" s="352"/>
      <c r="D274" s="375" t="s">
        <v>209</v>
      </c>
      <c r="E274" s="145"/>
      <c r="F274" s="145"/>
      <c r="G274" s="50"/>
      <c r="H274" s="145"/>
      <c r="I274" s="414">
        <v>0</v>
      </c>
      <c r="J274" s="412">
        <v>0</v>
      </c>
    </row>
    <row r="275" spans="1:12" ht="25.5">
      <c r="A275" s="500" t="s">
        <v>100</v>
      </c>
      <c r="B275" s="500"/>
      <c r="C275" s="500"/>
      <c r="D275" s="79" t="s">
        <v>109</v>
      </c>
      <c r="E275" s="147">
        <f t="shared" ref="E275:H279" si="118">SUM(E276)</f>
        <v>0</v>
      </c>
      <c r="F275" s="147">
        <f t="shared" si="118"/>
        <v>18704</v>
      </c>
      <c r="G275" s="147">
        <f t="shared" si="118"/>
        <v>0</v>
      </c>
      <c r="H275" s="147">
        <f t="shared" si="118"/>
        <v>9665</v>
      </c>
      <c r="I275" s="414">
        <v>0</v>
      </c>
      <c r="J275" s="412">
        <v>0</v>
      </c>
    </row>
    <row r="276" spans="1:12" ht="25.5">
      <c r="A276" s="497" t="s">
        <v>94</v>
      </c>
      <c r="B276" s="497"/>
      <c r="C276" s="497"/>
      <c r="D276" s="361" t="s">
        <v>98</v>
      </c>
      <c r="E276" s="278">
        <f t="shared" si="118"/>
        <v>0</v>
      </c>
      <c r="F276" s="278">
        <f t="shared" si="118"/>
        <v>18704</v>
      </c>
      <c r="G276" s="278">
        <f t="shared" si="118"/>
        <v>0</v>
      </c>
      <c r="H276" s="278">
        <f t="shared" si="118"/>
        <v>9665</v>
      </c>
      <c r="I276" s="414">
        <v>0</v>
      </c>
      <c r="J276" s="412">
        <v>0</v>
      </c>
    </row>
    <row r="277" spans="1:12">
      <c r="A277" s="501">
        <v>3</v>
      </c>
      <c r="B277" s="501"/>
      <c r="C277" s="501"/>
      <c r="D277" s="369" t="s">
        <v>7</v>
      </c>
      <c r="E277" s="238">
        <f t="shared" si="118"/>
        <v>0</v>
      </c>
      <c r="F277" s="238">
        <f t="shared" si="118"/>
        <v>18704</v>
      </c>
      <c r="G277" s="238">
        <f t="shared" si="118"/>
        <v>0</v>
      </c>
      <c r="H277" s="238">
        <f t="shared" si="118"/>
        <v>9665</v>
      </c>
      <c r="I277" s="414">
        <v>0</v>
      </c>
      <c r="J277" s="412">
        <v>0</v>
      </c>
    </row>
    <row r="278" spans="1:12">
      <c r="A278" s="502">
        <v>32</v>
      </c>
      <c r="B278" s="502"/>
      <c r="C278" s="502"/>
      <c r="D278" s="365" t="s">
        <v>16</v>
      </c>
      <c r="E278" s="129">
        <f>SUM(E279)</f>
        <v>0</v>
      </c>
      <c r="F278" s="129">
        <f t="shared" si="118"/>
        <v>18704</v>
      </c>
      <c r="G278" s="129">
        <f t="shared" si="118"/>
        <v>0</v>
      </c>
      <c r="H278" s="129">
        <f t="shared" si="118"/>
        <v>9665</v>
      </c>
      <c r="I278" s="414">
        <v>0</v>
      </c>
      <c r="J278" s="412">
        <v>0</v>
      </c>
    </row>
    <row r="279" spans="1:12" s="144" customFormat="1">
      <c r="A279" s="340">
        <v>322</v>
      </c>
      <c r="B279" s="341"/>
      <c r="C279" s="342"/>
      <c r="D279" s="394" t="s">
        <v>183</v>
      </c>
      <c r="E279" s="64">
        <f>SUM(E280)</f>
        <v>0</v>
      </c>
      <c r="F279" s="64">
        <f t="shared" si="118"/>
        <v>18704</v>
      </c>
      <c r="G279" s="64">
        <f t="shared" si="118"/>
        <v>0</v>
      </c>
      <c r="H279" s="64">
        <f t="shared" si="118"/>
        <v>9665</v>
      </c>
      <c r="I279" s="414">
        <v>0</v>
      </c>
      <c r="J279" s="412">
        <v>0</v>
      </c>
    </row>
    <row r="280" spans="1:12" s="144" customFormat="1">
      <c r="A280" s="350">
        <v>3222</v>
      </c>
      <c r="B280" s="351"/>
      <c r="C280" s="352"/>
      <c r="D280" s="375" t="s">
        <v>185</v>
      </c>
      <c r="E280" s="145"/>
      <c r="F280" s="145">
        <v>18704</v>
      </c>
      <c r="G280" s="50"/>
      <c r="H280" s="145">
        <v>9665</v>
      </c>
      <c r="I280" s="414">
        <v>0</v>
      </c>
      <c r="J280" s="412">
        <v>0</v>
      </c>
    </row>
    <row r="281" spans="1:12" ht="38.25">
      <c r="A281" s="507" t="s">
        <v>121</v>
      </c>
      <c r="B281" s="507"/>
      <c r="C281" s="507"/>
      <c r="D281" s="79" t="s">
        <v>110</v>
      </c>
      <c r="E281" s="72">
        <f>SUM(E282)</f>
        <v>0</v>
      </c>
      <c r="F281" s="72">
        <f t="shared" ref="F281:H281" si="119">SUM(F282)</f>
        <v>210</v>
      </c>
      <c r="G281" s="72">
        <f t="shared" si="119"/>
        <v>0</v>
      </c>
      <c r="H281" s="72">
        <f t="shared" si="119"/>
        <v>210</v>
      </c>
      <c r="I281" s="414">
        <v>0</v>
      </c>
      <c r="J281" s="412">
        <v>0</v>
      </c>
    </row>
    <row r="282" spans="1:12" ht="25.5">
      <c r="A282" s="353" t="s">
        <v>123</v>
      </c>
      <c r="B282" s="354" t="s">
        <v>122</v>
      </c>
      <c r="C282" s="405"/>
      <c r="D282" s="406" t="s">
        <v>98</v>
      </c>
      <c r="E282" s="278">
        <f>SUM(E283)</f>
        <v>0</v>
      </c>
      <c r="F282" s="278">
        <f t="shared" ref="F282:H285" si="120">SUM(F283)</f>
        <v>210</v>
      </c>
      <c r="G282" s="278">
        <f t="shared" si="120"/>
        <v>0</v>
      </c>
      <c r="H282" s="278">
        <f t="shared" si="120"/>
        <v>210</v>
      </c>
      <c r="I282" s="414">
        <v>0</v>
      </c>
      <c r="J282" s="412">
        <v>0</v>
      </c>
      <c r="L282" s="119"/>
    </row>
    <row r="283" spans="1:12">
      <c r="A283" s="504">
        <v>3</v>
      </c>
      <c r="B283" s="504"/>
      <c r="C283" s="504"/>
      <c r="D283" s="369" t="s">
        <v>7</v>
      </c>
      <c r="E283" s="238">
        <f>SUM(E284)</f>
        <v>0</v>
      </c>
      <c r="F283" s="238">
        <f t="shared" si="120"/>
        <v>210</v>
      </c>
      <c r="G283" s="238">
        <f t="shared" si="120"/>
        <v>0</v>
      </c>
      <c r="H283" s="238">
        <f t="shared" si="120"/>
        <v>210</v>
      </c>
      <c r="I283" s="414">
        <v>0</v>
      </c>
      <c r="J283" s="412">
        <v>0</v>
      </c>
    </row>
    <row r="284" spans="1:12">
      <c r="A284" s="502">
        <v>38</v>
      </c>
      <c r="B284" s="502"/>
      <c r="C284" s="502"/>
      <c r="D284" s="365" t="s">
        <v>52</v>
      </c>
      <c r="E284" s="129">
        <f>SUM(E285)</f>
        <v>0</v>
      </c>
      <c r="F284" s="129">
        <f t="shared" si="120"/>
        <v>210</v>
      </c>
      <c r="G284" s="129">
        <f t="shared" si="120"/>
        <v>0</v>
      </c>
      <c r="H284" s="129">
        <f t="shared" si="120"/>
        <v>210</v>
      </c>
      <c r="I284" s="414">
        <v>0</v>
      </c>
      <c r="J284" s="412">
        <v>0</v>
      </c>
    </row>
    <row r="285" spans="1:12" s="144" customFormat="1">
      <c r="A285" s="340">
        <v>381</v>
      </c>
      <c r="B285" s="341"/>
      <c r="C285" s="342"/>
      <c r="D285" s="394" t="s">
        <v>165</v>
      </c>
      <c r="E285" s="64">
        <f>SUM(E286)</f>
        <v>0</v>
      </c>
      <c r="F285" s="64">
        <f t="shared" si="120"/>
        <v>210</v>
      </c>
      <c r="G285" s="64">
        <f t="shared" si="120"/>
        <v>0</v>
      </c>
      <c r="H285" s="64">
        <f t="shared" si="120"/>
        <v>210</v>
      </c>
      <c r="I285" s="414">
        <v>0</v>
      </c>
      <c r="J285" s="412">
        <v>0</v>
      </c>
    </row>
    <row r="286" spans="1:12" s="144" customFormat="1">
      <c r="A286" s="350">
        <v>3812</v>
      </c>
      <c r="B286" s="351"/>
      <c r="C286" s="352"/>
      <c r="D286" s="375" t="s">
        <v>211</v>
      </c>
      <c r="E286" s="145"/>
      <c r="F286" s="145">
        <v>210</v>
      </c>
      <c r="G286" s="145"/>
      <c r="H286" s="145">
        <v>210</v>
      </c>
      <c r="I286" s="414">
        <v>0</v>
      </c>
      <c r="J286" s="412">
        <v>0</v>
      </c>
    </row>
    <row r="287" spans="1:12">
      <c r="A287" s="500" t="s">
        <v>111</v>
      </c>
      <c r="B287" s="500"/>
      <c r="C287" s="500"/>
      <c r="D287" s="79" t="s">
        <v>112</v>
      </c>
      <c r="E287" s="72">
        <f>SUM(E288+E295+E300)</f>
        <v>0</v>
      </c>
      <c r="F287" s="72">
        <f t="shared" ref="F287:H287" si="121">SUM(F288+F295+F300)</f>
        <v>0</v>
      </c>
      <c r="G287" s="72">
        <f t="shared" si="121"/>
        <v>0</v>
      </c>
      <c r="H287" s="72">
        <f t="shared" si="121"/>
        <v>0</v>
      </c>
      <c r="I287" s="414">
        <v>0</v>
      </c>
      <c r="J287" s="412">
        <v>0</v>
      </c>
    </row>
    <row r="288" spans="1:12">
      <c r="A288" s="497" t="s">
        <v>67</v>
      </c>
      <c r="B288" s="497"/>
      <c r="C288" s="497"/>
      <c r="D288" s="361" t="s">
        <v>68</v>
      </c>
      <c r="E288" s="278">
        <f t="shared" ref="E288:H289" si="122">SUM(E289)</f>
        <v>0</v>
      </c>
      <c r="F288" s="278">
        <f t="shared" si="122"/>
        <v>0</v>
      </c>
      <c r="G288" s="278">
        <f t="shared" si="122"/>
        <v>0</v>
      </c>
      <c r="H288" s="278">
        <f t="shared" si="122"/>
        <v>0</v>
      </c>
      <c r="I288" s="414">
        <v>0</v>
      </c>
      <c r="J288" s="412">
        <v>0</v>
      </c>
    </row>
    <row r="289" spans="1:12">
      <c r="A289" s="407">
        <v>3</v>
      </c>
      <c r="B289" s="330"/>
      <c r="C289" s="323"/>
      <c r="D289" s="323" t="s">
        <v>7</v>
      </c>
      <c r="E289" s="238">
        <f>SUM(E290)</f>
        <v>0</v>
      </c>
      <c r="F289" s="238">
        <f t="shared" si="122"/>
        <v>0</v>
      </c>
      <c r="G289" s="238">
        <f t="shared" si="122"/>
        <v>0</v>
      </c>
      <c r="H289" s="238">
        <f>SUM(H290+H296)</f>
        <v>0</v>
      </c>
      <c r="I289" s="414">
        <v>0</v>
      </c>
      <c r="J289" s="412">
        <v>0</v>
      </c>
    </row>
    <row r="290" spans="1:12" s="144" customFormat="1">
      <c r="A290" s="355">
        <v>31</v>
      </c>
      <c r="B290" s="356"/>
      <c r="C290" s="357"/>
      <c r="D290" s="357" t="s">
        <v>8</v>
      </c>
      <c r="E290" s="129">
        <f>SUM(E291+E293)</f>
        <v>0</v>
      </c>
      <c r="F290" s="129">
        <f t="shared" ref="F290:H290" si="123">SUM(F291+F293)</f>
        <v>0</v>
      </c>
      <c r="G290" s="129">
        <f t="shared" si="123"/>
        <v>0</v>
      </c>
      <c r="H290" s="129">
        <f t="shared" si="123"/>
        <v>0</v>
      </c>
      <c r="I290" s="414">
        <v>0</v>
      </c>
      <c r="J290" s="412">
        <v>0</v>
      </c>
    </row>
    <row r="291" spans="1:12" s="144" customFormat="1">
      <c r="A291" s="265">
        <v>311</v>
      </c>
      <c r="B291" s="266"/>
      <c r="C291" s="256"/>
      <c r="D291" s="256" t="s">
        <v>231</v>
      </c>
      <c r="E291" s="64">
        <f>SUM(E292)</f>
        <v>0</v>
      </c>
      <c r="F291" s="64">
        <f t="shared" ref="F291:H291" si="124">SUM(F292)</f>
        <v>0</v>
      </c>
      <c r="G291" s="64">
        <f t="shared" si="124"/>
        <v>0</v>
      </c>
      <c r="H291" s="64">
        <f t="shared" si="124"/>
        <v>0</v>
      </c>
      <c r="I291" s="414">
        <v>0</v>
      </c>
      <c r="J291" s="412">
        <v>0</v>
      </c>
    </row>
    <row r="292" spans="1:12" s="144" customFormat="1">
      <c r="A292" s="267">
        <v>3111</v>
      </c>
      <c r="B292" s="124"/>
      <c r="C292" s="257"/>
      <c r="D292" s="257" t="s">
        <v>173</v>
      </c>
      <c r="E292" s="145"/>
      <c r="F292" s="145"/>
      <c r="G292" s="145"/>
      <c r="H292" s="145"/>
      <c r="I292" s="414">
        <v>0</v>
      </c>
      <c r="J292" s="412">
        <v>0</v>
      </c>
    </row>
    <row r="293" spans="1:12">
      <c r="A293" s="265">
        <v>312</v>
      </c>
      <c r="B293" s="266"/>
      <c r="C293" s="256"/>
      <c r="D293" s="256" t="s">
        <v>175</v>
      </c>
      <c r="E293" s="64">
        <f>SUM(E294)</f>
        <v>0</v>
      </c>
      <c r="F293" s="64">
        <f t="shared" ref="F293:H293" si="125">SUM(F294)</f>
        <v>0</v>
      </c>
      <c r="G293" s="64">
        <f t="shared" si="125"/>
        <v>0</v>
      </c>
      <c r="H293" s="64">
        <f t="shared" si="125"/>
        <v>0</v>
      </c>
      <c r="I293" s="414">
        <v>0</v>
      </c>
      <c r="J293" s="412">
        <v>0</v>
      </c>
    </row>
    <row r="294" spans="1:12" s="144" customFormat="1">
      <c r="A294" s="267">
        <v>3121</v>
      </c>
      <c r="B294" s="124"/>
      <c r="C294" s="257"/>
      <c r="D294" s="257" t="s">
        <v>175</v>
      </c>
      <c r="E294" s="145"/>
      <c r="F294" s="145"/>
      <c r="G294" s="145"/>
      <c r="H294" s="145"/>
      <c r="I294" s="414">
        <v>0</v>
      </c>
      <c r="J294" s="412">
        <v>0</v>
      </c>
    </row>
    <row r="295" spans="1:12" ht="25.5">
      <c r="A295" s="497" t="s">
        <v>102</v>
      </c>
      <c r="B295" s="497"/>
      <c r="C295" s="497"/>
      <c r="D295" s="361" t="s">
        <v>103</v>
      </c>
      <c r="E295" s="278">
        <f t="shared" ref="E295:H298" si="126">SUM(E296)</f>
        <v>0</v>
      </c>
      <c r="F295" s="278">
        <f t="shared" si="126"/>
        <v>0</v>
      </c>
      <c r="G295" s="278">
        <f t="shared" si="126"/>
        <v>0</v>
      </c>
      <c r="H295" s="278">
        <f t="shared" si="126"/>
        <v>0</v>
      </c>
      <c r="I295" s="414">
        <v>0</v>
      </c>
      <c r="J295" s="412">
        <v>0</v>
      </c>
    </row>
    <row r="296" spans="1:12">
      <c r="A296" s="501">
        <v>3</v>
      </c>
      <c r="B296" s="501"/>
      <c r="C296" s="501"/>
      <c r="D296" s="369" t="s">
        <v>7</v>
      </c>
      <c r="E296" s="238">
        <f t="shared" si="126"/>
        <v>0</v>
      </c>
      <c r="F296" s="238">
        <f t="shared" si="126"/>
        <v>0</v>
      </c>
      <c r="G296" s="238">
        <f t="shared" si="126"/>
        <v>0</v>
      </c>
      <c r="H296" s="238">
        <f t="shared" si="126"/>
        <v>0</v>
      </c>
      <c r="I296" s="414">
        <v>0</v>
      </c>
      <c r="J296" s="412">
        <v>0</v>
      </c>
    </row>
    <row r="297" spans="1:12">
      <c r="A297" s="502">
        <v>32</v>
      </c>
      <c r="B297" s="502"/>
      <c r="C297" s="502"/>
      <c r="D297" s="365" t="s">
        <v>16</v>
      </c>
      <c r="E297" s="129">
        <f>SUM(E298)</f>
        <v>0</v>
      </c>
      <c r="F297" s="129">
        <f t="shared" si="126"/>
        <v>0</v>
      </c>
      <c r="G297" s="129">
        <f t="shared" si="126"/>
        <v>0</v>
      </c>
      <c r="H297" s="129">
        <f t="shared" si="126"/>
        <v>0</v>
      </c>
      <c r="I297" s="414">
        <v>0</v>
      </c>
      <c r="J297" s="412">
        <v>0</v>
      </c>
    </row>
    <row r="298" spans="1:12" s="144" customFormat="1">
      <c r="A298" s="340">
        <v>323</v>
      </c>
      <c r="B298" s="341"/>
      <c r="C298" s="342"/>
      <c r="D298" s="394" t="s">
        <v>190</v>
      </c>
      <c r="E298" s="64">
        <f>SUM(E299)</f>
        <v>0</v>
      </c>
      <c r="F298" s="64">
        <f t="shared" si="126"/>
        <v>0</v>
      </c>
      <c r="G298" s="64">
        <f t="shared" si="126"/>
        <v>0</v>
      </c>
      <c r="H298" s="64">
        <f t="shared" si="126"/>
        <v>0</v>
      </c>
      <c r="I298" s="414">
        <v>0</v>
      </c>
      <c r="J298" s="412">
        <v>0</v>
      </c>
    </row>
    <row r="299" spans="1:12" s="144" customFormat="1">
      <c r="A299" s="386">
        <v>3239</v>
      </c>
      <c r="B299" s="387"/>
      <c r="C299" s="388"/>
      <c r="D299" s="404" t="s">
        <v>199</v>
      </c>
      <c r="E299" s="145"/>
      <c r="F299" s="145"/>
      <c r="G299" s="50"/>
      <c r="H299" s="145"/>
      <c r="I299" s="414">
        <v>0</v>
      </c>
      <c r="J299" s="412">
        <v>0</v>
      </c>
    </row>
    <row r="300" spans="1:12">
      <c r="A300" s="497" t="s">
        <v>113</v>
      </c>
      <c r="B300" s="497"/>
      <c r="C300" s="497"/>
      <c r="D300" s="361" t="s">
        <v>119</v>
      </c>
      <c r="E300" s="402">
        <f>SUM(E301)</f>
        <v>0</v>
      </c>
      <c r="F300" s="402">
        <f t="shared" ref="F300:H300" si="127">SUM(F301)</f>
        <v>0</v>
      </c>
      <c r="G300" s="402">
        <f t="shared" si="127"/>
        <v>0</v>
      </c>
      <c r="H300" s="402">
        <f t="shared" si="127"/>
        <v>0</v>
      </c>
      <c r="I300" s="414">
        <v>0</v>
      </c>
      <c r="J300" s="412">
        <v>0</v>
      </c>
    </row>
    <row r="301" spans="1:12">
      <c r="A301" s="407">
        <v>3</v>
      </c>
      <c r="B301" s="330"/>
      <c r="C301" s="323"/>
      <c r="D301" s="323" t="s">
        <v>7</v>
      </c>
      <c r="E301" s="238">
        <f>SUM(E302+E309)</f>
        <v>0</v>
      </c>
      <c r="F301" s="238">
        <f t="shared" ref="F301:H301" si="128">SUM(F302+F309)</f>
        <v>0</v>
      </c>
      <c r="G301" s="238">
        <f t="shared" si="128"/>
        <v>0</v>
      </c>
      <c r="H301" s="238">
        <f t="shared" si="128"/>
        <v>0</v>
      </c>
      <c r="I301" s="414">
        <v>0</v>
      </c>
      <c r="J301" s="412">
        <v>0</v>
      </c>
    </row>
    <row r="302" spans="1:12">
      <c r="A302" s="355">
        <v>31</v>
      </c>
      <c r="B302" s="356"/>
      <c r="C302" s="357"/>
      <c r="D302" s="357" t="s">
        <v>8</v>
      </c>
      <c r="E302" s="129">
        <f>SUM(E303+E305+E307)</f>
        <v>0</v>
      </c>
      <c r="F302" s="129">
        <f t="shared" ref="F302:H302" si="129">SUM(F303+F305+F307)</f>
        <v>0</v>
      </c>
      <c r="G302" s="129">
        <f t="shared" si="129"/>
        <v>0</v>
      </c>
      <c r="H302" s="129">
        <f t="shared" si="129"/>
        <v>0</v>
      </c>
      <c r="I302" s="414">
        <v>0</v>
      </c>
      <c r="J302" s="412">
        <v>0</v>
      </c>
      <c r="L302" s="119"/>
    </row>
    <row r="303" spans="1:12">
      <c r="A303" s="265">
        <v>311</v>
      </c>
      <c r="B303" s="266"/>
      <c r="C303" s="256"/>
      <c r="D303" s="256" t="s">
        <v>231</v>
      </c>
      <c r="E303" s="64">
        <f>SUM(E304)</f>
        <v>0</v>
      </c>
      <c r="F303" s="64">
        <f t="shared" ref="F303:H303" si="130">SUM(F304)</f>
        <v>0</v>
      </c>
      <c r="G303" s="64">
        <f t="shared" si="130"/>
        <v>0</v>
      </c>
      <c r="H303" s="64">
        <f t="shared" si="130"/>
        <v>0</v>
      </c>
      <c r="I303" s="414">
        <v>0</v>
      </c>
      <c r="J303" s="412">
        <v>0</v>
      </c>
    </row>
    <row r="304" spans="1:12" s="144" customFormat="1">
      <c r="A304" s="267">
        <v>3111</v>
      </c>
      <c r="B304" s="124"/>
      <c r="C304" s="257"/>
      <c r="D304" s="257" t="s">
        <v>173</v>
      </c>
      <c r="E304" s="145"/>
      <c r="F304" s="145"/>
      <c r="G304" s="145"/>
      <c r="H304" s="145"/>
      <c r="I304" s="414">
        <v>0</v>
      </c>
      <c r="J304" s="412">
        <v>0</v>
      </c>
    </row>
    <row r="305" spans="1:12" s="144" customFormat="1">
      <c r="A305" s="265">
        <v>312</v>
      </c>
      <c r="B305" s="266"/>
      <c r="C305" s="256"/>
      <c r="D305" s="256" t="s">
        <v>175</v>
      </c>
      <c r="E305" s="64">
        <f>SUM(E306)</f>
        <v>0</v>
      </c>
      <c r="F305" s="64">
        <f t="shared" ref="F305:H305" si="131">SUM(F306)</f>
        <v>0</v>
      </c>
      <c r="G305" s="64">
        <f t="shared" si="131"/>
        <v>0</v>
      </c>
      <c r="H305" s="64">
        <f t="shared" si="131"/>
        <v>0</v>
      </c>
      <c r="I305" s="414">
        <v>0</v>
      </c>
      <c r="J305" s="412">
        <v>0</v>
      </c>
    </row>
    <row r="306" spans="1:12" s="144" customFormat="1">
      <c r="A306" s="267">
        <v>3121</v>
      </c>
      <c r="B306" s="124"/>
      <c r="C306" s="257"/>
      <c r="D306" s="257" t="s">
        <v>175</v>
      </c>
      <c r="E306" s="145"/>
      <c r="F306" s="145"/>
      <c r="G306" s="145"/>
      <c r="H306" s="145"/>
      <c r="I306" s="414">
        <v>0</v>
      </c>
      <c r="J306" s="412">
        <v>0</v>
      </c>
    </row>
    <row r="307" spans="1:12" s="144" customFormat="1">
      <c r="A307" s="265">
        <v>313</v>
      </c>
      <c r="B307" s="266"/>
      <c r="C307" s="256"/>
      <c r="D307" s="256" t="s">
        <v>176</v>
      </c>
      <c r="E307" s="64">
        <f>SUM(E308)</f>
        <v>0</v>
      </c>
      <c r="F307" s="64">
        <f t="shared" ref="F307:H307" si="132">SUM(F308)</f>
        <v>0</v>
      </c>
      <c r="G307" s="64">
        <f t="shared" si="132"/>
        <v>0</v>
      </c>
      <c r="H307" s="64">
        <f t="shared" si="132"/>
        <v>0</v>
      </c>
      <c r="I307" s="414">
        <v>0</v>
      </c>
      <c r="J307" s="412">
        <v>0</v>
      </c>
    </row>
    <row r="308" spans="1:12" s="144" customFormat="1" ht="25.5">
      <c r="A308" s="267">
        <v>3132</v>
      </c>
      <c r="B308" s="124"/>
      <c r="C308" s="257"/>
      <c r="D308" s="257" t="s">
        <v>232</v>
      </c>
      <c r="E308" s="145"/>
      <c r="F308" s="145"/>
      <c r="G308" s="145"/>
      <c r="H308" s="145"/>
      <c r="I308" s="414">
        <v>0</v>
      </c>
      <c r="J308" s="412">
        <v>0</v>
      </c>
    </row>
    <row r="309" spans="1:12" s="144" customFormat="1">
      <c r="A309" s="355">
        <v>32</v>
      </c>
      <c r="B309" s="356"/>
      <c r="C309" s="357"/>
      <c r="D309" s="357" t="s">
        <v>16</v>
      </c>
      <c r="E309" s="129">
        <f>SUM(E310+E313)</f>
        <v>0</v>
      </c>
      <c r="F309" s="129">
        <f t="shared" ref="F309:H309" si="133">SUM(F310+F313)</f>
        <v>0</v>
      </c>
      <c r="G309" s="129">
        <f t="shared" si="133"/>
        <v>0</v>
      </c>
      <c r="H309" s="129">
        <f t="shared" si="133"/>
        <v>0</v>
      </c>
      <c r="I309" s="414">
        <v>0</v>
      </c>
      <c r="J309" s="412">
        <v>0</v>
      </c>
    </row>
    <row r="310" spans="1:12" s="144" customFormat="1">
      <c r="A310" s="265">
        <v>321</v>
      </c>
      <c r="B310" s="266"/>
      <c r="C310" s="256"/>
      <c r="D310" s="256" t="s">
        <v>179</v>
      </c>
      <c r="E310" s="64">
        <f>SUM(E311+E312)</f>
        <v>0</v>
      </c>
      <c r="F310" s="64">
        <f t="shared" ref="F310:H310" si="134">SUM(F311+F312)</f>
        <v>0</v>
      </c>
      <c r="G310" s="64">
        <f t="shared" si="134"/>
        <v>0</v>
      </c>
      <c r="H310" s="64">
        <f t="shared" si="134"/>
        <v>0</v>
      </c>
      <c r="I310" s="414">
        <v>0</v>
      </c>
      <c r="J310" s="412">
        <v>0</v>
      </c>
    </row>
    <row r="311" spans="1:12" s="144" customFormat="1">
      <c r="A311" s="408">
        <v>3211</v>
      </c>
      <c r="B311" s="387"/>
      <c r="C311" s="388"/>
      <c r="D311" s="375" t="s">
        <v>180</v>
      </c>
      <c r="E311" s="145"/>
      <c r="F311" s="145"/>
      <c r="G311" s="50"/>
      <c r="H311" s="145"/>
      <c r="I311" s="414">
        <v>0</v>
      </c>
      <c r="J311" s="412">
        <v>0</v>
      </c>
    </row>
    <row r="312" spans="1:12" s="144" customFormat="1" ht="25.5">
      <c r="A312" s="267">
        <v>3212</v>
      </c>
      <c r="B312" s="124"/>
      <c r="C312" s="257"/>
      <c r="D312" s="257" t="s">
        <v>233</v>
      </c>
      <c r="E312" s="145"/>
      <c r="F312" s="145"/>
      <c r="G312" s="145"/>
      <c r="H312" s="145"/>
      <c r="I312" s="414">
        <v>0</v>
      </c>
      <c r="J312" s="412">
        <v>0</v>
      </c>
    </row>
    <row r="313" spans="1:12" s="144" customFormat="1">
      <c r="A313" s="395">
        <v>322</v>
      </c>
      <c r="B313" s="396"/>
      <c r="C313" s="397"/>
      <c r="D313" s="394" t="s">
        <v>183</v>
      </c>
      <c r="E313" s="64">
        <f>SUM(E314)</f>
        <v>0</v>
      </c>
      <c r="F313" s="64">
        <f t="shared" ref="F313:H313" si="135">SUM(F314)</f>
        <v>0</v>
      </c>
      <c r="G313" s="64">
        <f t="shared" si="135"/>
        <v>0</v>
      </c>
      <c r="H313" s="64">
        <f t="shared" si="135"/>
        <v>0</v>
      </c>
      <c r="I313" s="414">
        <v>0</v>
      </c>
      <c r="J313" s="412">
        <v>0</v>
      </c>
    </row>
    <row r="314" spans="1:12" s="144" customFormat="1" ht="25.5">
      <c r="A314" s="386">
        <v>3221</v>
      </c>
      <c r="B314" s="387"/>
      <c r="C314" s="388"/>
      <c r="D314" s="375" t="s">
        <v>239</v>
      </c>
      <c r="E314" s="145"/>
      <c r="F314" s="145"/>
      <c r="G314" s="50"/>
      <c r="H314" s="145"/>
      <c r="I314" s="414">
        <v>0</v>
      </c>
      <c r="J314" s="412">
        <v>0</v>
      </c>
    </row>
    <row r="315" spans="1:12" ht="14.45" customHeight="1">
      <c r="A315" s="508" t="s">
        <v>118</v>
      </c>
      <c r="B315" s="509"/>
      <c r="C315" s="510"/>
      <c r="D315" s="61" t="s">
        <v>117</v>
      </c>
      <c r="E315" s="147">
        <f>SUM(E316+E321)</f>
        <v>0</v>
      </c>
      <c r="F315" s="147">
        <f t="shared" ref="F315:H315" si="136">SUM(F316+F321)</f>
        <v>469</v>
      </c>
      <c r="G315" s="147">
        <f t="shared" si="136"/>
        <v>0</v>
      </c>
      <c r="H315" s="147">
        <f t="shared" si="136"/>
        <v>467</v>
      </c>
      <c r="I315" s="414">
        <v>0</v>
      </c>
      <c r="J315" s="412">
        <v>0</v>
      </c>
      <c r="L315" s="119"/>
    </row>
    <row r="316" spans="1:12" ht="14.45" customHeight="1">
      <c r="A316" s="485" t="s">
        <v>113</v>
      </c>
      <c r="B316" s="486"/>
      <c r="C316" s="487"/>
      <c r="D316" s="361" t="s">
        <v>119</v>
      </c>
      <c r="E316" s="402">
        <f>SUM(E317)</f>
        <v>0</v>
      </c>
      <c r="F316" s="402">
        <f t="shared" ref="F316:H319" si="137">SUM(F317)</f>
        <v>8</v>
      </c>
      <c r="G316" s="402">
        <f t="shared" si="137"/>
        <v>0</v>
      </c>
      <c r="H316" s="402">
        <f t="shared" si="137"/>
        <v>8</v>
      </c>
      <c r="I316" s="414">
        <v>0</v>
      </c>
      <c r="J316" s="412">
        <v>0</v>
      </c>
    </row>
    <row r="317" spans="1:12">
      <c r="A317" s="491">
        <v>3</v>
      </c>
      <c r="B317" s="492"/>
      <c r="C317" s="493"/>
      <c r="D317" s="369" t="s">
        <v>7</v>
      </c>
      <c r="E317" s="335">
        <f>SUM(E318)</f>
        <v>0</v>
      </c>
      <c r="F317" s="335">
        <f t="shared" si="137"/>
        <v>8</v>
      </c>
      <c r="G317" s="335">
        <f t="shared" si="137"/>
        <v>0</v>
      </c>
      <c r="H317" s="335">
        <f t="shared" si="137"/>
        <v>8</v>
      </c>
      <c r="I317" s="414">
        <v>0</v>
      </c>
      <c r="J317" s="412">
        <v>0</v>
      </c>
    </row>
    <row r="318" spans="1:12">
      <c r="A318" s="494">
        <v>32</v>
      </c>
      <c r="B318" s="495"/>
      <c r="C318" s="496"/>
      <c r="D318" s="365" t="s">
        <v>16</v>
      </c>
      <c r="E318" s="403">
        <f>SUM(E319)</f>
        <v>0</v>
      </c>
      <c r="F318" s="403">
        <f t="shared" si="137"/>
        <v>8</v>
      </c>
      <c r="G318" s="403">
        <f t="shared" si="137"/>
        <v>0</v>
      </c>
      <c r="H318" s="403">
        <f t="shared" si="137"/>
        <v>8</v>
      </c>
      <c r="I318" s="414">
        <v>0</v>
      </c>
      <c r="J318" s="412">
        <v>0</v>
      </c>
    </row>
    <row r="319" spans="1:12" s="113" customFormat="1">
      <c r="A319" s="340">
        <v>322</v>
      </c>
      <c r="B319" s="341"/>
      <c r="C319" s="342"/>
      <c r="D319" s="80" t="s">
        <v>183</v>
      </c>
      <c r="E319" s="82">
        <f>SUM(E320)</f>
        <v>0</v>
      </c>
      <c r="F319" s="82">
        <f t="shared" si="137"/>
        <v>8</v>
      </c>
      <c r="G319" s="82">
        <f t="shared" si="137"/>
        <v>0</v>
      </c>
      <c r="H319" s="82">
        <f t="shared" si="137"/>
        <v>8</v>
      </c>
      <c r="I319" s="414">
        <v>0</v>
      </c>
      <c r="J319" s="412">
        <v>0</v>
      </c>
    </row>
    <row r="320" spans="1:12" s="119" customFormat="1">
      <c r="A320" s="350">
        <v>3222</v>
      </c>
      <c r="B320" s="351"/>
      <c r="C320" s="352"/>
      <c r="D320" s="49" t="s">
        <v>185</v>
      </c>
      <c r="E320" s="50"/>
      <c r="F320" s="50">
        <v>8</v>
      </c>
      <c r="G320" s="50"/>
      <c r="H320" s="145">
        <v>8</v>
      </c>
      <c r="I320" s="414">
        <v>0</v>
      </c>
      <c r="J320" s="412">
        <v>0</v>
      </c>
    </row>
    <row r="321" spans="1:12" ht="14.45" customHeight="1">
      <c r="A321" s="485" t="s">
        <v>69</v>
      </c>
      <c r="B321" s="486"/>
      <c r="C321" s="487"/>
      <c r="D321" s="361" t="s">
        <v>120</v>
      </c>
      <c r="E321" s="402">
        <f>SUM(E322)</f>
        <v>0</v>
      </c>
      <c r="F321" s="402">
        <f t="shared" ref="F321:H324" si="138">SUM(F322)</f>
        <v>461</v>
      </c>
      <c r="G321" s="402">
        <f t="shared" si="138"/>
        <v>0</v>
      </c>
      <c r="H321" s="402">
        <f t="shared" si="138"/>
        <v>459</v>
      </c>
      <c r="I321" s="414">
        <v>0</v>
      </c>
      <c r="J321" s="412">
        <v>0</v>
      </c>
    </row>
    <row r="322" spans="1:12">
      <c r="A322" s="491">
        <v>3</v>
      </c>
      <c r="B322" s="492"/>
      <c r="C322" s="493"/>
      <c r="D322" s="369" t="s">
        <v>7</v>
      </c>
      <c r="E322" s="335">
        <f>SUM(E323)</f>
        <v>0</v>
      </c>
      <c r="F322" s="335">
        <f t="shared" si="138"/>
        <v>461</v>
      </c>
      <c r="G322" s="335">
        <f t="shared" si="138"/>
        <v>0</v>
      </c>
      <c r="H322" s="335">
        <f t="shared" si="138"/>
        <v>459</v>
      </c>
      <c r="I322" s="414">
        <v>0</v>
      </c>
      <c r="J322" s="412">
        <v>0</v>
      </c>
    </row>
    <row r="323" spans="1:12">
      <c r="A323" s="494">
        <v>32</v>
      </c>
      <c r="B323" s="495"/>
      <c r="C323" s="496"/>
      <c r="D323" s="365" t="s">
        <v>16</v>
      </c>
      <c r="E323" s="403">
        <f>SUM(E324)</f>
        <v>0</v>
      </c>
      <c r="F323" s="403">
        <f t="shared" si="138"/>
        <v>461</v>
      </c>
      <c r="G323" s="403">
        <f t="shared" si="138"/>
        <v>0</v>
      </c>
      <c r="H323" s="403">
        <f t="shared" si="138"/>
        <v>459</v>
      </c>
      <c r="I323" s="414">
        <v>0</v>
      </c>
      <c r="J323" s="412">
        <v>0</v>
      </c>
    </row>
    <row r="324" spans="1:12">
      <c r="A324" s="340">
        <v>322</v>
      </c>
      <c r="B324" s="341"/>
      <c r="C324" s="342"/>
      <c r="D324" s="80" t="s">
        <v>183</v>
      </c>
      <c r="E324" s="82">
        <f>SUM(E325)</f>
        <v>0</v>
      </c>
      <c r="F324" s="82">
        <f t="shared" si="138"/>
        <v>461</v>
      </c>
      <c r="G324" s="82">
        <f t="shared" si="138"/>
        <v>0</v>
      </c>
      <c r="H324" s="82">
        <f t="shared" si="138"/>
        <v>459</v>
      </c>
      <c r="I324" s="414">
        <v>0</v>
      </c>
      <c r="J324" s="412">
        <v>0</v>
      </c>
    </row>
    <row r="325" spans="1:12">
      <c r="A325" s="350">
        <v>3222</v>
      </c>
      <c r="B325" s="351"/>
      <c r="C325" s="352"/>
      <c r="D325" s="49" t="s">
        <v>185</v>
      </c>
      <c r="E325" s="50"/>
      <c r="F325" s="50">
        <v>461</v>
      </c>
      <c r="G325" s="50"/>
      <c r="H325" s="145">
        <v>459</v>
      </c>
      <c r="I325" s="414">
        <v>0</v>
      </c>
      <c r="J325" s="412">
        <v>0</v>
      </c>
    </row>
    <row r="330" spans="1:12">
      <c r="L330" s="113"/>
    </row>
  </sheetData>
  <mergeCells count="93">
    <mergeCell ref="A315:C315"/>
    <mergeCell ref="A295:C295"/>
    <mergeCell ref="A297:C297"/>
    <mergeCell ref="A300:C300"/>
    <mergeCell ref="A296:C296"/>
    <mergeCell ref="A323:C323"/>
    <mergeCell ref="A316:C316"/>
    <mergeCell ref="A317:C317"/>
    <mergeCell ref="A318:C318"/>
    <mergeCell ref="A321:C321"/>
    <mergeCell ref="A322:C322"/>
    <mergeCell ref="A281:C281"/>
    <mergeCell ref="A283:C283"/>
    <mergeCell ref="A284:C284"/>
    <mergeCell ref="A287:C287"/>
    <mergeCell ref="A288:C288"/>
    <mergeCell ref="A260:C260"/>
    <mergeCell ref="A275:C275"/>
    <mergeCell ref="A276:C276"/>
    <mergeCell ref="A277:C277"/>
    <mergeCell ref="A278:C278"/>
    <mergeCell ref="A262:C262"/>
    <mergeCell ref="A272:C272"/>
    <mergeCell ref="A273:C273"/>
    <mergeCell ref="A231:C231"/>
    <mergeCell ref="A248:C248"/>
    <mergeCell ref="A249:C249"/>
    <mergeCell ref="A259:C259"/>
    <mergeCell ref="A234:C234"/>
    <mergeCell ref="A244:C244"/>
    <mergeCell ref="A245:C245"/>
    <mergeCell ref="A213:C213"/>
    <mergeCell ref="A214:C214"/>
    <mergeCell ref="A215:C215"/>
    <mergeCell ref="A220:C220"/>
    <mergeCell ref="A230:C230"/>
    <mergeCell ref="A202:C202"/>
    <mergeCell ref="A203:C203"/>
    <mergeCell ref="A204:C204"/>
    <mergeCell ref="A210:C210"/>
    <mergeCell ref="A212:C212"/>
    <mergeCell ref="A193:C193"/>
    <mergeCell ref="A194:C194"/>
    <mergeCell ref="A195:C195"/>
    <mergeCell ref="A198:C198"/>
    <mergeCell ref="A199:C199"/>
    <mergeCell ref="A180:C180"/>
    <mergeCell ref="A186:C186"/>
    <mergeCell ref="A187:C187"/>
    <mergeCell ref="A192:C192"/>
    <mergeCell ref="A164:C164"/>
    <mergeCell ref="A171:C171"/>
    <mergeCell ref="A177:C177"/>
    <mergeCell ref="A170:C170"/>
    <mergeCell ref="A172:C172"/>
    <mergeCell ref="A174:C174"/>
    <mergeCell ref="A178:C178"/>
    <mergeCell ref="A179:C179"/>
    <mergeCell ref="A165:C165"/>
    <mergeCell ref="A166:C166"/>
    <mergeCell ref="A167:C167"/>
    <mergeCell ref="A168:C168"/>
    <mergeCell ref="A158:C158"/>
    <mergeCell ref="A159:C159"/>
    <mergeCell ref="A160:C160"/>
    <mergeCell ref="A163:C163"/>
    <mergeCell ref="A119:C119"/>
    <mergeCell ref="A134:C134"/>
    <mergeCell ref="A135:C135"/>
    <mergeCell ref="A140:C140"/>
    <mergeCell ref="A142:C142"/>
    <mergeCell ref="A152:C152"/>
    <mergeCell ref="A153:C153"/>
    <mergeCell ref="A10:C10"/>
    <mergeCell ref="A11:C11"/>
    <mergeCell ref="A5:I5"/>
    <mergeCell ref="A7:C7"/>
    <mergeCell ref="A1:K1"/>
    <mergeCell ref="A12:C12"/>
    <mergeCell ref="A13:C13"/>
    <mergeCell ref="A21:C21"/>
    <mergeCell ref="A14:C14"/>
    <mergeCell ref="A40:C40"/>
    <mergeCell ref="A36:C36"/>
    <mergeCell ref="A37:C37"/>
    <mergeCell ref="A38:C38"/>
    <mergeCell ref="A39:C39"/>
    <mergeCell ref="A73:C73"/>
    <mergeCell ref="A74:C74"/>
    <mergeCell ref="A75:C75"/>
    <mergeCell ref="A109:C109"/>
    <mergeCell ref="A110:C110"/>
    <mergeCell ref="A108:C108"/>
  </mergeCells>
  <pageMargins left="0.7" right="0.7" top="0.75" bottom="0.75" header="0.3" footer="0.3"/>
  <pageSetup paperSize="9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Ucenik1</cp:lastModifiedBy>
  <cp:lastPrinted>2024-02-28T11:27:02Z</cp:lastPrinted>
  <dcterms:created xsi:type="dcterms:W3CDTF">2022-08-12T12:51:27Z</dcterms:created>
  <dcterms:modified xsi:type="dcterms:W3CDTF">2024-03-25T11:42:53Z</dcterms:modified>
</cp:coreProperties>
</file>