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FINAN. PLAN " sheetId="4" r:id="rId1"/>
    <sheet name="List2" sheetId="2" r:id="rId2"/>
    <sheet name="List3" sheetId="3" r:id="rId3"/>
  </sheets>
  <definedNames>
    <definedName name="_xlnm.Print_Area" localSheetId="0">'FINAN. PLAN '!$A$1:$I$76</definedName>
  </definedNames>
  <calcPr calcId="124519"/>
</workbook>
</file>

<file path=xl/calcChain.xml><?xml version="1.0" encoding="utf-8"?>
<calcChain xmlns="http://schemas.openxmlformats.org/spreadsheetml/2006/main">
  <c r="F54" i="4"/>
  <c r="C63"/>
  <c r="F72" l="1"/>
  <c r="G72" s="1"/>
  <c r="F69"/>
  <c r="G69" s="1"/>
  <c r="F67"/>
  <c r="G67" s="1"/>
  <c r="F66"/>
  <c r="G54"/>
  <c r="F52"/>
  <c r="G52" s="1"/>
  <c r="F51"/>
  <c r="F50"/>
  <c r="G50" s="1"/>
  <c r="F49"/>
  <c r="G49" s="1"/>
  <c r="F48"/>
  <c r="G48" s="1"/>
  <c r="G47"/>
  <c r="F46"/>
  <c r="G46" s="1"/>
  <c r="F45"/>
  <c r="G45" s="1"/>
  <c r="G44"/>
  <c r="F43"/>
  <c r="G43" s="1"/>
  <c r="F42"/>
  <c r="G42" s="1"/>
  <c r="G41"/>
  <c r="F40"/>
  <c r="G40" s="1"/>
  <c r="F39"/>
  <c r="G39" s="1"/>
  <c r="F38"/>
  <c r="G38" s="1"/>
  <c r="G53"/>
  <c r="F36"/>
  <c r="G36" s="1"/>
  <c r="F34"/>
  <c r="G34" s="1"/>
  <c r="F32"/>
  <c r="G32" s="1"/>
  <c r="E73" l="1"/>
  <c r="G71" l="1"/>
  <c r="F71"/>
  <c r="E71"/>
  <c r="D71"/>
  <c r="C71"/>
  <c r="G63"/>
  <c r="F63"/>
  <c r="E63"/>
  <c r="D63"/>
  <c r="D73" s="1"/>
  <c r="C73"/>
  <c r="G58"/>
  <c r="F58"/>
  <c r="E58"/>
  <c r="D58"/>
  <c r="C58"/>
  <c r="G55"/>
  <c r="F55"/>
  <c r="E55"/>
  <c r="D55"/>
  <c r="C55"/>
  <c r="G35"/>
  <c r="F35"/>
  <c r="E35"/>
  <c r="D35"/>
  <c r="C35"/>
  <c r="G28"/>
  <c r="F28"/>
  <c r="E28"/>
  <c r="D28"/>
  <c r="C28"/>
  <c r="G17"/>
  <c r="F17"/>
  <c r="E17"/>
  <c r="D17"/>
  <c r="C17"/>
  <c r="G14"/>
  <c r="F14"/>
  <c r="E14"/>
  <c r="D14"/>
  <c r="C14"/>
  <c r="G12"/>
  <c r="F12"/>
  <c r="E12"/>
  <c r="D12"/>
  <c r="C12"/>
  <c r="G9"/>
  <c r="F9"/>
  <c r="E9"/>
  <c r="D9"/>
  <c r="C9"/>
  <c r="E60" l="1"/>
  <c r="E23" s="1"/>
  <c r="E25" s="1"/>
  <c r="D60"/>
  <c r="D74" s="1"/>
  <c r="F73"/>
  <c r="G73"/>
  <c r="F60"/>
  <c r="G60"/>
  <c r="C60"/>
  <c r="C24" s="1"/>
  <c r="C23" s="1"/>
  <c r="C25" s="1"/>
  <c r="D23"/>
  <c r="D25" s="1"/>
  <c r="E74" l="1"/>
  <c r="F74"/>
  <c r="G23"/>
  <c r="G25" s="1"/>
  <c r="F23"/>
  <c r="F25" s="1"/>
  <c r="G74"/>
  <c r="C74"/>
</calcChain>
</file>

<file path=xl/sharedStrings.xml><?xml version="1.0" encoding="utf-8"?>
<sst xmlns="http://schemas.openxmlformats.org/spreadsheetml/2006/main" count="74" uniqueCount="70">
  <si>
    <t>RAČUN</t>
  </si>
  <si>
    <t>NAZIV RAČUNA</t>
  </si>
  <si>
    <t>IZVOR FINANCIRANJA</t>
  </si>
  <si>
    <t xml:space="preserve">Pomoći                                           </t>
  </si>
  <si>
    <t>Tekuće pom. od ost. sub.unut. op.dr.</t>
  </si>
  <si>
    <t>Kamate na depozite po viđenju</t>
  </si>
  <si>
    <t>Ostali nespomenuti prihodi</t>
  </si>
  <si>
    <t>PRIHODI/PRIMICI</t>
  </si>
  <si>
    <t>Prihodi od imovine</t>
  </si>
  <si>
    <t>UKUPNO PRIHODI/PRIMICI</t>
  </si>
  <si>
    <t>Rashodi za zaposlene</t>
  </si>
  <si>
    <t>Plaće za prekovremeni rad</t>
  </si>
  <si>
    <t>Plaće za posebne uvjete rada</t>
  </si>
  <si>
    <t>Doprinosi za zdravstv.osiguranje</t>
  </si>
  <si>
    <t>Doprinosi za zapošljavanje</t>
  </si>
  <si>
    <t>Materijalni rashodi</t>
  </si>
  <si>
    <t>Službena putovanja</t>
  </si>
  <si>
    <t>Naknade za prijevoz na posao</t>
  </si>
  <si>
    <t>Stručno usavršavanje zaposlenika</t>
  </si>
  <si>
    <t>Uredski mat. i ostali mat. rash.</t>
  </si>
  <si>
    <t>Energija</t>
  </si>
  <si>
    <t>Sitni inventar</t>
  </si>
  <si>
    <t>Usluge telefona, pošte i prijevoza</t>
  </si>
  <si>
    <t>Usluge tek. i inv. održavanja</t>
  </si>
  <si>
    <t>Usluge promidžbe i informiranja</t>
  </si>
  <si>
    <t>Komunalne usluge</t>
  </si>
  <si>
    <t>Zdravstvene usluge</t>
  </si>
  <si>
    <t>Intelektualne i osobne usluge</t>
  </si>
  <si>
    <t>Računalne usluge</t>
  </si>
  <si>
    <t>Ostale usluge</t>
  </si>
  <si>
    <t>Premije osiguranja</t>
  </si>
  <si>
    <t>Članarine</t>
  </si>
  <si>
    <t>Ostali nespomenuti rash.poslovanja</t>
  </si>
  <si>
    <t>Financijski rashodi</t>
  </si>
  <si>
    <t>Zatezne kamate</t>
  </si>
  <si>
    <t>RASHODI POSLOVANJA</t>
  </si>
  <si>
    <t>UKUPNO RASHODI POSLOVANJA</t>
  </si>
  <si>
    <t>RASHODI ZA NABAVU NEF.IMOV.</t>
  </si>
  <si>
    <t>Uredska oprema i namještaj</t>
  </si>
  <si>
    <t>Komunikacijska oprema</t>
  </si>
  <si>
    <t>Oprema za održavanje i zaštitu</t>
  </si>
  <si>
    <t>Sportska i glazbena oprema</t>
  </si>
  <si>
    <t>Uređaji, oprema i strojevi za ost.namj.</t>
  </si>
  <si>
    <t>Knjige u knjižnicama</t>
  </si>
  <si>
    <t>Rashodi za dod.ulag. na nef.im.</t>
  </si>
  <si>
    <t>Dod.ulag.na građevinskim objekt.</t>
  </si>
  <si>
    <t>UKUPNO RASH.ZA NAB.NEF.IMOV</t>
  </si>
  <si>
    <t>Ostali rashodi za zaposlene</t>
  </si>
  <si>
    <t>DRŽ. PROR.</t>
  </si>
  <si>
    <t>ŽUP. PROR.</t>
  </si>
  <si>
    <t>VL.I OST.PR.</t>
  </si>
  <si>
    <t>Rash.za nabavu proizv.dug.imov.</t>
  </si>
  <si>
    <t>SVEUKUPNO RASHODI</t>
  </si>
  <si>
    <t>Ostali izvanredni rashodi</t>
  </si>
  <si>
    <t>Bankarske usl. i usl. platnog prometa</t>
  </si>
  <si>
    <t>Materijal i dij. za tek. i inv. održavanje</t>
  </si>
  <si>
    <t xml:space="preserve"> Plaće za redovan rad</t>
  </si>
  <si>
    <t>Prihodi za financ.rashoda poslov.</t>
  </si>
  <si>
    <t>v</t>
  </si>
  <si>
    <t>Ostale nespom.izložb.vrijednosti</t>
  </si>
  <si>
    <t>Prihodi iz proračuna</t>
  </si>
  <si>
    <t>Ostale naknade troškova zaposlen.</t>
  </si>
  <si>
    <t>Prihodiod pruženih usluga</t>
  </si>
  <si>
    <t>Tekuće donacije</t>
  </si>
  <si>
    <t xml:space="preserve">PROJEKCIJA </t>
  </si>
  <si>
    <t>FINANCIJSKI PLAN 2015.GOD. I PROJEKCIJA 2016.I 2017.GOD.</t>
  </si>
  <si>
    <t>OSNOVNA ŠKOLA IVO DUGANDŽIĆ-MIŠIĆ</t>
  </si>
  <si>
    <t>BANA JOSIPA JELAČIĆA 13. 20344 KOMIN</t>
  </si>
  <si>
    <t>Ravnatelj: Stjepan Medak</t>
  </si>
  <si>
    <t xml:space="preserve">Tajnik-računovođa: Jadranka Lukanović  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</si>
</sst>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0000"/>
  </numFmts>
  <fonts count="24">
    <font>
      <sz val="10"/>
      <name val="Arial"/>
      <charset val="238"/>
    </font>
    <font>
      <sz val="16"/>
      <name val="Arial"/>
      <family val="2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0" fontId="5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14" applyNumberFormat="0" applyAlignment="0" applyProtection="0"/>
    <xf numFmtId="0" fontId="10" fillId="22" borderId="15" applyNumberFormat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14" applyNumberFormat="0" applyAlignment="0" applyProtection="0"/>
    <xf numFmtId="0" fontId="18" fillId="0" borderId="19" applyNumberFormat="0" applyFill="0" applyAlignment="0" applyProtection="0"/>
    <xf numFmtId="0" fontId="19" fillId="23" borderId="0" applyNumberFormat="0" applyBorder="0" applyAlignment="0" applyProtection="0"/>
    <xf numFmtId="0" fontId="11" fillId="0" borderId="0"/>
    <xf numFmtId="0" fontId="11" fillId="0" borderId="0"/>
    <xf numFmtId="0" fontId="6" fillId="24" borderId="20" applyNumberFormat="0" applyFont="0" applyAlignment="0" applyProtection="0"/>
    <xf numFmtId="0" fontId="5" fillId="0" borderId="0"/>
    <xf numFmtId="0" fontId="20" fillId="21" borderId="21" applyNumberFormat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1"/>
    <xf numFmtId="0" fontId="1" fillId="0" borderId="0" xfId="1" applyFont="1"/>
    <xf numFmtId="0" fontId="3" fillId="2" borderId="4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4" fillId="2" borderId="7" xfId="1" applyFont="1" applyFill="1" applyBorder="1"/>
    <xf numFmtId="0" fontId="4" fillId="2" borderId="11" xfId="1" applyFont="1" applyFill="1" applyBorder="1" applyAlignment="1">
      <alignment horizontal="center"/>
    </xf>
    <xf numFmtId="0" fontId="3" fillId="2" borderId="6" xfId="1" applyFont="1" applyFill="1" applyBorder="1"/>
    <xf numFmtId="0" fontId="3" fillId="2" borderId="7" xfId="1" applyFont="1" applyFill="1" applyBorder="1"/>
    <xf numFmtId="0" fontId="3" fillId="2" borderId="11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3" fillId="0" borderId="1" xfId="1" applyFont="1" applyBorder="1"/>
    <xf numFmtId="4" fontId="3" fillId="0" borderId="1" xfId="1" applyNumberFormat="1" applyFont="1" applyBorder="1"/>
    <xf numFmtId="0" fontId="4" fillId="0" borderId="2" xfId="1" applyFont="1" applyBorder="1" applyAlignment="1">
      <alignment horizontal="left"/>
    </xf>
    <xf numFmtId="4" fontId="4" fillId="0" borderId="2" xfId="1" applyNumberFormat="1" applyFont="1" applyBorder="1"/>
    <xf numFmtId="4" fontId="3" fillId="0" borderId="2" xfId="1" applyNumberFormat="1" applyFont="1" applyBorder="1"/>
    <xf numFmtId="4" fontId="4" fillId="0" borderId="2" xfId="1" applyNumberFormat="1" applyFont="1" applyFill="1" applyBorder="1"/>
    <xf numFmtId="0" fontId="4" fillId="0" borderId="3" xfId="1" applyFont="1" applyBorder="1"/>
    <xf numFmtId="4" fontId="4" fillId="0" borderId="3" xfId="1" applyNumberFormat="1" applyFont="1" applyBorder="1"/>
    <xf numFmtId="0" fontId="4" fillId="2" borderId="4" xfId="1" applyFont="1" applyFill="1" applyBorder="1"/>
    <xf numFmtId="0" fontId="4" fillId="2" borderId="5" xfId="1" applyFont="1" applyFill="1" applyBorder="1"/>
    <xf numFmtId="4" fontId="4" fillId="2" borderId="5" xfId="1" applyNumberFormat="1" applyFont="1" applyFill="1" applyBorder="1"/>
    <xf numFmtId="0" fontId="4" fillId="0" borderId="1" xfId="1" applyFont="1" applyBorder="1"/>
    <xf numFmtId="4" fontId="4" fillId="0" borderId="1" xfId="1" applyNumberFormat="1" applyFont="1" applyBorder="1"/>
    <xf numFmtId="0" fontId="4" fillId="0" borderId="4" xfId="1" applyFont="1" applyBorder="1"/>
    <xf numFmtId="0" fontId="4" fillId="0" borderId="5" xfId="1" applyFont="1" applyBorder="1"/>
    <xf numFmtId="4" fontId="4" fillId="0" borderId="5" xfId="1" applyNumberFormat="1" applyFont="1" applyBorder="1"/>
    <xf numFmtId="0" fontId="4" fillId="0" borderId="6" xfId="1" applyFont="1" applyBorder="1"/>
    <xf numFmtId="0" fontId="4" fillId="0" borderId="7" xfId="1" applyFont="1" applyBorder="1"/>
    <xf numFmtId="4" fontId="4" fillId="0" borderId="7" xfId="1" applyNumberFormat="1" applyFont="1" applyBorder="1"/>
    <xf numFmtId="0" fontId="3" fillId="2" borderId="10" xfId="1" applyFont="1" applyFill="1" applyBorder="1"/>
    <xf numFmtId="4" fontId="3" fillId="2" borderId="10" xfId="1" applyNumberFormat="1" applyFont="1" applyFill="1" applyBorder="1"/>
    <xf numFmtId="0" fontId="5" fillId="25" borderId="0" xfId="1" applyFill="1"/>
    <xf numFmtId="164" fontId="5" fillId="25" borderId="0" xfId="1" applyNumberFormat="1" applyFill="1"/>
    <xf numFmtId="0" fontId="5" fillId="26" borderId="0" xfId="1" applyFill="1"/>
    <xf numFmtId="164" fontId="5" fillId="26" borderId="0" xfId="1" applyNumberFormat="1" applyFill="1"/>
    <xf numFmtId="0" fontId="0" fillId="0" borderId="0" xfId="1" applyFont="1"/>
    <xf numFmtId="0" fontId="3" fillId="2" borderId="9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</cellXfs>
  <cellStyles count="5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2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 2" xfId="39"/>
    <cellStyle name="Normal 3" xfId="40"/>
    <cellStyle name="Normalno 2" xfId="1"/>
    <cellStyle name="Note" xfId="41"/>
    <cellStyle name="Obično" xfId="0" builtinId="0"/>
    <cellStyle name="Obično 2" xfId="42"/>
    <cellStyle name="Output" xfId="43"/>
    <cellStyle name="Percent 2" xfId="44"/>
    <cellStyle name="Percent 3" xfId="45"/>
    <cellStyle name="Percent 3 2" xfId="46"/>
    <cellStyle name="Postotak 2" xfId="47"/>
    <cellStyle name="Title" xfId="48"/>
    <cellStyle name="Total" xfId="49"/>
    <cellStyle name="Warning Text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workbookViewId="0">
      <selection activeCell="E17" sqref="E17"/>
    </sheetView>
  </sheetViews>
  <sheetFormatPr defaultRowHeight="12.75"/>
  <cols>
    <col min="1" max="1" width="9.140625" style="1"/>
    <col min="2" max="2" width="37.5703125" style="1" bestFit="1" customWidth="1"/>
    <col min="3" max="3" width="14.7109375" style="1" customWidth="1"/>
    <col min="4" max="4" width="14.28515625" style="1" customWidth="1"/>
    <col min="5" max="5" width="14" style="1" customWidth="1"/>
    <col min="6" max="7" width="15.28515625" style="1" customWidth="1"/>
    <col min="8" max="16384" width="9.140625" style="1"/>
  </cols>
  <sheetData>
    <row r="1" spans="1:7">
      <c r="A1" s="40" t="s">
        <v>66</v>
      </c>
      <c r="E1" s="36">
        <v>2016</v>
      </c>
      <c r="F1" s="37">
        <v>0.97299999999999998</v>
      </c>
    </row>
    <row r="2" spans="1:7">
      <c r="A2" s="40" t="s">
        <v>67</v>
      </c>
      <c r="E2" s="38">
        <v>2017</v>
      </c>
      <c r="F2" s="39">
        <v>0.95899999999999996</v>
      </c>
    </row>
    <row r="4" spans="1:7" ht="20.25">
      <c r="B4" s="2" t="s">
        <v>65</v>
      </c>
    </row>
    <row r="5" spans="1:7" ht="13.5" thickBot="1"/>
    <row r="6" spans="1:7" ht="16.5" thickBot="1">
      <c r="A6" s="3" t="s">
        <v>0</v>
      </c>
      <c r="B6" s="4" t="s">
        <v>1</v>
      </c>
      <c r="C6" s="41" t="s">
        <v>2</v>
      </c>
      <c r="D6" s="42"/>
      <c r="E6" s="42"/>
      <c r="F6" s="42" t="s">
        <v>64</v>
      </c>
      <c r="G6" s="43"/>
    </row>
    <row r="7" spans="1:7" ht="15.75">
      <c r="A7" s="5"/>
      <c r="B7" s="6"/>
      <c r="C7" s="7" t="s">
        <v>48</v>
      </c>
      <c r="D7" s="8" t="s">
        <v>49</v>
      </c>
      <c r="E7" s="8" t="s">
        <v>50</v>
      </c>
      <c r="F7" s="9">
        <v>2016</v>
      </c>
      <c r="G7" s="10">
        <v>2017</v>
      </c>
    </row>
    <row r="8" spans="1:7" ht="15.75">
      <c r="A8" s="11"/>
      <c r="B8" s="12" t="s">
        <v>7</v>
      </c>
      <c r="C8" s="13"/>
      <c r="D8" s="13"/>
      <c r="E8" s="13"/>
      <c r="F8" s="14"/>
      <c r="G8" s="14"/>
    </row>
    <row r="9" spans="1:7" ht="15.75">
      <c r="A9" s="15">
        <v>63</v>
      </c>
      <c r="B9" s="15" t="s">
        <v>3</v>
      </c>
      <c r="C9" s="16">
        <f>SUM(C10,C11)</f>
        <v>0</v>
      </c>
      <c r="D9" s="16">
        <f t="shared" ref="D9:G9" si="0">SUM(D10,D11)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</row>
    <row r="10" spans="1:7" ht="15">
      <c r="A10" s="11">
        <v>6331</v>
      </c>
      <c r="B10" s="17" t="s">
        <v>4</v>
      </c>
      <c r="C10" s="18"/>
      <c r="D10" s="18"/>
      <c r="E10" s="18"/>
      <c r="F10" s="18"/>
      <c r="G10" s="18"/>
    </row>
    <row r="11" spans="1:7" ht="15">
      <c r="A11" s="11">
        <v>6341</v>
      </c>
      <c r="B11" s="11" t="s">
        <v>4</v>
      </c>
      <c r="C11" s="18"/>
      <c r="D11" s="18"/>
      <c r="E11" s="18"/>
      <c r="F11" s="18"/>
      <c r="G11" s="18"/>
    </row>
    <row r="12" spans="1:7" ht="15.75">
      <c r="A12" s="13">
        <v>64</v>
      </c>
      <c r="B12" s="13" t="s">
        <v>8</v>
      </c>
      <c r="C12" s="19">
        <f>SUM(C13)</f>
        <v>0</v>
      </c>
      <c r="D12" s="19">
        <f t="shared" ref="D12:G12" si="1">SUM(D13)</f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</row>
    <row r="13" spans="1:7" ht="15">
      <c r="A13" s="11">
        <v>6413</v>
      </c>
      <c r="B13" s="11" t="s">
        <v>5</v>
      </c>
      <c r="C13" s="18"/>
      <c r="D13" s="18"/>
      <c r="E13" s="20"/>
      <c r="F13" s="20"/>
      <c r="G13" s="20"/>
    </row>
    <row r="14" spans="1:7" ht="15.75">
      <c r="A14" s="13">
        <v>65</v>
      </c>
      <c r="B14" s="13" t="s">
        <v>6</v>
      </c>
      <c r="C14" s="19">
        <f>SUM(C15)</f>
        <v>0</v>
      </c>
      <c r="D14" s="19">
        <f t="shared" ref="D14:G14" si="2">SUM(D15)</f>
        <v>0</v>
      </c>
      <c r="E14" s="19">
        <f t="shared" si="2"/>
        <v>5000</v>
      </c>
      <c r="F14" s="19">
        <f t="shared" si="2"/>
        <v>5000</v>
      </c>
      <c r="G14" s="19">
        <f t="shared" si="2"/>
        <v>5000</v>
      </c>
    </row>
    <row r="15" spans="1:7" ht="15">
      <c r="A15" s="11">
        <v>6526</v>
      </c>
      <c r="B15" s="11" t="s">
        <v>6</v>
      </c>
      <c r="C15" s="18"/>
      <c r="D15" s="18"/>
      <c r="E15" s="18">
        <v>5000</v>
      </c>
      <c r="F15" s="18">
        <v>5000</v>
      </c>
      <c r="G15" s="18">
        <v>5000</v>
      </c>
    </row>
    <row r="16" spans="1:7" ht="15">
      <c r="A16" s="11"/>
      <c r="B16" s="11"/>
      <c r="C16" s="18"/>
      <c r="D16" s="18"/>
      <c r="E16" s="18"/>
      <c r="F16" s="18"/>
      <c r="G16" s="18"/>
    </row>
    <row r="17" spans="1:7" ht="15.75">
      <c r="A17" s="11">
        <v>66</v>
      </c>
      <c r="B17" s="13" t="s">
        <v>62</v>
      </c>
      <c r="C17" s="19">
        <f>SUM(C18:C22)</f>
        <v>0</v>
      </c>
      <c r="D17" s="19">
        <f t="shared" ref="D17:G17" si="3">SUM(D18:D22)</f>
        <v>0</v>
      </c>
      <c r="E17" s="19">
        <f t="shared" si="3"/>
        <v>0</v>
      </c>
      <c r="F17" s="19">
        <f t="shared" si="3"/>
        <v>0</v>
      </c>
      <c r="G17" s="19">
        <f t="shared" si="3"/>
        <v>0</v>
      </c>
    </row>
    <row r="18" spans="1:7" ht="15">
      <c r="A18" s="11">
        <v>6615</v>
      </c>
      <c r="B18" s="11" t="s">
        <v>62</v>
      </c>
      <c r="C18" s="18"/>
      <c r="D18" s="18"/>
      <c r="E18" s="18"/>
      <c r="F18" s="18"/>
      <c r="G18" s="18"/>
    </row>
    <row r="19" spans="1:7" ht="15">
      <c r="A19" s="11">
        <v>6631</v>
      </c>
      <c r="B19" s="11" t="s">
        <v>63</v>
      </c>
      <c r="C19" s="18"/>
      <c r="D19" s="18"/>
      <c r="E19" s="20"/>
      <c r="F19" s="20"/>
      <c r="G19" s="20"/>
    </row>
    <row r="20" spans="1:7" ht="15">
      <c r="A20" s="11"/>
      <c r="B20" s="11"/>
      <c r="C20" s="18"/>
      <c r="D20" s="18"/>
      <c r="E20" s="18"/>
      <c r="F20" s="18"/>
      <c r="G20" s="18"/>
    </row>
    <row r="21" spans="1:7" ht="15.75">
      <c r="A21" s="11"/>
      <c r="B21" s="11"/>
      <c r="C21" s="18"/>
      <c r="D21" s="18"/>
      <c r="E21" s="19"/>
      <c r="F21" s="18"/>
      <c r="G21" s="18"/>
    </row>
    <row r="22" spans="1:7" ht="15">
      <c r="A22" s="11"/>
      <c r="B22" s="11"/>
      <c r="C22" s="18"/>
      <c r="D22" s="18"/>
      <c r="E22" s="18"/>
      <c r="F22" s="18"/>
      <c r="G22" s="18"/>
    </row>
    <row r="23" spans="1:7" ht="15.75">
      <c r="A23" s="13">
        <v>67</v>
      </c>
      <c r="B23" s="13" t="s">
        <v>60</v>
      </c>
      <c r="C23" s="19">
        <f>SUM(C24)</f>
        <v>1962300</v>
      </c>
      <c r="D23" s="19">
        <f t="shared" ref="D23:G23" si="4">SUM(D24)</f>
        <v>162800</v>
      </c>
      <c r="E23" s="19">
        <f t="shared" si="4"/>
        <v>0</v>
      </c>
      <c r="F23" s="19">
        <f t="shared" si="4"/>
        <v>2076005</v>
      </c>
      <c r="G23" s="19">
        <f t="shared" si="4"/>
        <v>2032955</v>
      </c>
    </row>
    <row r="24" spans="1:7" ht="15.75" thickBot="1">
      <c r="A24" s="21">
        <v>6711</v>
      </c>
      <c r="B24" s="21" t="s">
        <v>57</v>
      </c>
      <c r="C24" s="22">
        <f>C60+C73</f>
        <v>1962300</v>
      </c>
      <c r="D24" s="22">
        <v>162800</v>
      </c>
      <c r="E24" s="22"/>
      <c r="F24" s="22">
        <v>2076005</v>
      </c>
      <c r="G24" s="22">
        <v>2032955</v>
      </c>
    </row>
    <row r="25" spans="1:7" ht="15.75" thickBot="1">
      <c r="A25" s="23">
        <v>6</v>
      </c>
      <c r="B25" s="24" t="s">
        <v>9</v>
      </c>
      <c r="C25" s="25">
        <f>SUM(C9,C12,C14,C23)</f>
        <v>1962300</v>
      </c>
      <c r="D25" s="25">
        <f t="shared" ref="D25:G25" si="5">SUM(D9,D12,D14,D23)</f>
        <v>162800</v>
      </c>
      <c r="E25" s="25">
        <f t="shared" si="5"/>
        <v>5000</v>
      </c>
      <c r="F25" s="25">
        <f t="shared" si="5"/>
        <v>2081005</v>
      </c>
      <c r="G25" s="25">
        <f t="shared" si="5"/>
        <v>2037955</v>
      </c>
    </row>
    <row r="26" spans="1:7" ht="15">
      <c r="A26" s="26"/>
      <c r="B26" s="26"/>
      <c r="C26" s="27"/>
      <c r="D26" s="27"/>
      <c r="E26" s="27"/>
      <c r="F26" s="27"/>
      <c r="G26" s="27"/>
    </row>
    <row r="27" spans="1:7" ht="15">
      <c r="A27" s="11"/>
      <c r="B27" s="12" t="s">
        <v>35</v>
      </c>
      <c r="C27" s="18"/>
      <c r="D27" s="18"/>
      <c r="E27" s="18"/>
      <c r="F27" s="18"/>
      <c r="G27" s="18"/>
    </row>
    <row r="28" spans="1:7" ht="15.75">
      <c r="A28" s="13">
        <v>31</v>
      </c>
      <c r="B28" s="13" t="s">
        <v>10</v>
      </c>
      <c r="C28" s="19">
        <f>SUM(C29:C34)</f>
        <v>1923300</v>
      </c>
      <c r="D28" s="19">
        <f t="shared" ref="D28:G28" si="6">SUM(D29:D34)</f>
        <v>0</v>
      </c>
      <c r="E28" s="19">
        <f t="shared" si="6"/>
        <v>0</v>
      </c>
      <c r="F28" s="19">
        <f t="shared" si="6"/>
        <v>1875971</v>
      </c>
      <c r="G28" s="19">
        <f t="shared" si="6"/>
        <v>1832154.9988300002</v>
      </c>
    </row>
    <row r="29" spans="1:7" ht="15">
      <c r="A29" s="11">
        <v>3111</v>
      </c>
      <c r="B29" s="11" t="s">
        <v>56</v>
      </c>
      <c r="C29" s="20">
        <v>1626170</v>
      </c>
      <c r="D29" s="20"/>
      <c r="E29" s="20"/>
      <c r="F29" s="20">
        <v>1586863</v>
      </c>
      <c r="G29" s="20">
        <v>1543190.27</v>
      </c>
    </row>
    <row r="30" spans="1:7" ht="15">
      <c r="A30" s="11">
        <v>3113</v>
      </c>
      <c r="B30" s="11" t="s">
        <v>11</v>
      </c>
      <c r="C30" s="20"/>
      <c r="D30" s="20"/>
      <c r="E30" s="20"/>
      <c r="F30" s="20"/>
      <c r="G30" s="20"/>
    </row>
    <row r="31" spans="1:7" ht="15">
      <c r="A31" s="11">
        <v>3114</v>
      </c>
      <c r="B31" s="11" t="s">
        <v>12</v>
      </c>
      <c r="C31" s="20"/>
      <c r="D31" s="20"/>
      <c r="E31" s="20"/>
      <c r="F31" s="20"/>
      <c r="G31" s="20"/>
    </row>
    <row r="32" spans="1:7" ht="15">
      <c r="A32" s="11">
        <v>3121</v>
      </c>
      <c r="B32" s="11" t="s">
        <v>47</v>
      </c>
      <c r="C32" s="20">
        <v>28000</v>
      </c>
      <c r="D32" s="20"/>
      <c r="E32" s="20"/>
      <c r="F32" s="20">
        <f>C32*F1</f>
        <v>27244</v>
      </c>
      <c r="G32" s="20">
        <f>F32*F2</f>
        <v>26126.995999999999</v>
      </c>
    </row>
    <row r="33" spans="1:7" ht="15">
      <c r="A33" s="11">
        <v>3132</v>
      </c>
      <c r="B33" s="11" t="s">
        <v>13</v>
      </c>
      <c r="C33" s="20">
        <v>241440</v>
      </c>
      <c r="D33" s="20"/>
      <c r="E33" s="20"/>
      <c r="F33" s="20">
        <v>234921.63</v>
      </c>
      <c r="G33" s="20">
        <v>237000</v>
      </c>
    </row>
    <row r="34" spans="1:7" ht="15">
      <c r="A34" s="11">
        <v>3133</v>
      </c>
      <c r="B34" s="11" t="s">
        <v>14</v>
      </c>
      <c r="C34" s="20">
        <v>27690</v>
      </c>
      <c r="D34" s="20"/>
      <c r="E34" s="20"/>
      <c r="F34" s="20">
        <f>C34*F1</f>
        <v>26942.37</v>
      </c>
      <c r="G34" s="20">
        <f>F34*F2</f>
        <v>25837.732829999997</v>
      </c>
    </row>
    <row r="35" spans="1:7" ht="15.75">
      <c r="A35" s="13">
        <v>32</v>
      </c>
      <c r="B35" s="13" t="s">
        <v>15</v>
      </c>
      <c r="C35" s="19">
        <f>SUM(C36:C54)</f>
        <v>39000</v>
      </c>
      <c r="D35" s="19">
        <f>SUM(D36:D54)</f>
        <v>125282</v>
      </c>
      <c r="E35" s="19">
        <f t="shared" ref="E35:G35" si="7">SUM(E36:E54)</f>
        <v>0</v>
      </c>
      <c r="F35" s="19">
        <f t="shared" si="7"/>
        <v>162983.997</v>
      </c>
      <c r="G35" s="19">
        <f t="shared" si="7"/>
        <v>163956.797123</v>
      </c>
    </row>
    <row r="36" spans="1:7" ht="15">
      <c r="A36" s="11">
        <v>3211</v>
      </c>
      <c r="B36" s="11" t="s">
        <v>16</v>
      </c>
      <c r="C36" s="20"/>
      <c r="D36" s="20">
        <v>2500</v>
      </c>
      <c r="E36" s="20"/>
      <c r="F36" s="20">
        <f>D36*F1</f>
        <v>2432.5</v>
      </c>
      <c r="G36" s="20">
        <f>F36*F2</f>
        <v>2332.7674999999999</v>
      </c>
    </row>
    <row r="37" spans="1:7" ht="15">
      <c r="A37" s="11">
        <v>3212</v>
      </c>
      <c r="B37" s="11" t="s">
        <v>17</v>
      </c>
      <c r="C37" s="20">
        <v>39000</v>
      </c>
      <c r="D37" s="20"/>
      <c r="E37" s="20"/>
      <c r="F37" s="20">
        <v>39234</v>
      </c>
      <c r="G37" s="20">
        <v>39000</v>
      </c>
    </row>
    <row r="38" spans="1:7" ht="15">
      <c r="A38" s="11">
        <v>3213</v>
      </c>
      <c r="B38" s="11" t="s">
        <v>18</v>
      </c>
      <c r="C38" s="20"/>
      <c r="D38" s="20">
        <v>1000</v>
      </c>
      <c r="E38" s="20"/>
      <c r="F38" s="20">
        <f>D38*F1</f>
        <v>973</v>
      </c>
      <c r="G38" s="20">
        <f>F38*F2</f>
        <v>933.10699999999997</v>
      </c>
    </row>
    <row r="39" spans="1:7" ht="15">
      <c r="A39" s="11">
        <v>3214</v>
      </c>
      <c r="B39" s="11" t="s">
        <v>61</v>
      </c>
      <c r="C39" s="20"/>
      <c r="D39" s="20"/>
      <c r="E39" s="20"/>
      <c r="F39" s="20">
        <f>D39*F1</f>
        <v>0</v>
      </c>
      <c r="G39" s="20">
        <f>F39*F2</f>
        <v>0</v>
      </c>
    </row>
    <row r="40" spans="1:7" ht="15">
      <c r="A40" s="11">
        <v>3221</v>
      </c>
      <c r="B40" s="11" t="s">
        <v>19</v>
      </c>
      <c r="C40" s="20"/>
      <c r="D40" s="20">
        <v>11050</v>
      </c>
      <c r="E40" s="20"/>
      <c r="F40" s="20">
        <f>D40*F1</f>
        <v>10751.65</v>
      </c>
      <c r="G40" s="20">
        <f>F40*F2</f>
        <v>10310.832349999999</v>
      </c>
    </row>
    <row r="41" spans="1:7" ht="15">
      <c r="A41" s="11">
        <v>3223</v>
      </c>
      <c r="B41" s="11" t="s">
        <v>20</v>
      </c>
      <c r="C41" s="20"/>
      <c r="D41" s="20">
        <v>39133</v>
      </c>
      <c r="E41" s="20"/>
      <c r="F41" s="20">
        <v>39076</v>
      </c>
      <c r="G41" s="20">
        <f>F41*F2</f>
        <v>37473.883999999998</v>
      </c>
    </row>
    <row r="42" spans="1:7" ht="15">
      <c r="A42" s="11">
        <v>3224</v>
      </c>
      <c r="B42" s="11" t="s">
        <v>55</v>
      </c>
      <c r="C42" s="20"/>
      <c r="D42" s="20">
        <v>6926</v>
      </c>
      <c r="E42" s="20"/>
      <c r="F42" s="20">
        <f>D42*F1</f>
        <v>6738.9979999999996</v>
      </c>
      <c r="G42" s="20">
        <f>F42*F2</f>
        <v>6462.6990819999992</v>
      </c>
    </row>
    <row r="43" spans="1:7" ht="15">
      <c r="A43" s="11">
        <v>3225</v>
      </c>
      <c r="B43" s="11" t="s">
        <v>21</v>
      </c>
      <c r="C43" s="20"/>
      <c r="D43" s="20">
        <v>1123</v>
      </c>
      <c r="E43" s="20"/>
      <c r="F43" s="20">
        <f>D43*F1</f>
        <v>1092.6789999999999</v>
      </c>
      <c r="G43" s="20">
        <f>F43*F2</f>
        <v>1047.8791609999998</v>
      </c>
    </row>
    <row r="44" spans="1:7" ht="15">
      <c r="A44" s="11">
        <v>3231</v>
      </c>
      <c r="B44" s="11" t="s">
        <v>22</v>
      </c>
      <c r="C44" s="20"/>
      <c r="D44" s="20">
        <v>24250</v>
      </c>
      <c r="E44" s="20"/>
      <c r="F44" s="20">
        <v>24246</v>
      </c>
      <c r="G44" s="20">
        <f>F44*F2</f>
        <v>23251.914000000001</v>
      </c>
    </row>
    <row r="45" spans="1:7" ht="15">
      <c r="A45" s="11">
        <v>3232</v>
      </c>
      <c r="B45" s="11" t="s">
        <v>23</v>
      </c>
      <c r="C45" s="20"/>
      <c r="D45" s="20">
        <v>10260</v>
      </c>
      <c r="E45" s="20"/>
      <c r="F45" s="20">
        <f>D45*F1</f>
        <v>9982.98</v>
      </c>
      <c r="G45" s="20">
        <f>F45*F2</f>
        <v>9573.677819999999</v>
      </c>
    </row>
    <row r="46" spans="1:7" ht="15">
      <c r="A46" s="11">
        <v>3233</v>
      </c>
      <c r="B46" s="11" t="s">
        <v>24</v>
      </c>
      <c r="C46" s="20"/>
      <c r="D46" s="20"/>
      <c r="E46" s="20"/>
      <c r="F46" s="20">
        <f>D46*F1</f>
        <v>0</v>
      </c>
      <c r="G46" s="20">
        <f>F46*F2</f>
        <v>0</v>
      </c>
    </row>
    <row r="47" spans="1:7" ht="15">
      <c r="A47" s="11">
        <v>3234</v>
      </c>
      <c r="B47" s="11" t="s">
        <v>25</v>
      </c>
      <c r="C47" s="20"/>
      <c r="D47" s="20">
        <v>12470</v>
      </c>
      <c r="E47" s="20"/>
      <c r="F47" s="20">
        <v>12333.63</v>
      </c>
      <c r="G47" s="20">
        <f>F47*F2</f>
        <v>11827.951169999998</v>
      </c>
    </row>
    <row r="48" spans="1:7" ht="15">
      <c r="A48" s="11">
        <v>3236</v>
      </c>
      <c r="B48" s="11" t="s">
        <v>26</v>
      </c>
      <c r="C48" s="20"/>
      <c r="D48" s="20">
        <v>4560</v>
      </c>
      <c r="E48" s="20"/>
      <c r="F48" s="20">
        <f>D48*F1</f>
        <v>4436.88</v>
      </c>
      <c r="G48" s="20">
        <f>F48*F2</f>
        <v>4254.96792</v>
      </c>
    </row>
    <row r="49" spans="1:7" ht="15">
      <c r="A49" s="11">
        <v>3237</v>
      </c>
      <c r="B49" s="11" t="s">
        <v>27</v>
      </c>
      <c r="C49" s="20"/>
      <c r="D49" s="20"/>
      <c r="E49" s="20"/>
      <c r="F49" s="20">
        <f>D49*F1</f>
        <v>0</v>
      </c>
      <c r="G49" s="20">
        <f>F49*F2</f>
        <v>0</v>
      </c>
    </row>
    <row r="50" spans="1:7" ht="15">
      <c r="A50" s="11">
        <v>3238</v>
      </c>
      <c r="B50" s="11" t="s">
        <v>28</v>
      </c>
      <c r="C50" s="20"/>
      <c r="D50" s="20">
        <v>10910</v>
      </c>
      <c r="E50" s="20"/>
      <c r="F50" s="20">
        <f>D50*F1</f>
        <v>10615.43</v>
      </c>
      <c r="G50" s="20">
        <f>F50*F2</f>
        <v>10180.19737</v>
      </c>
    </row>
    <row r="51" spans="1:7" ht="15">
      <c r="A51" s="11">
        <v>3239</v>
      </c>
      <c r="B51" s="11" t="s">
        <v>29</v>
      </c>
      <c r="C51" s="20"/>
      <c r="D51" s="20"/>
      <c r="E51" s="20"/>
      <c r="F51" s="20">
        <f>D51*F1</f>
        <v>0</v>
      </c>
      <c r="G51" s="20">
        <v>6280.55</v>
      </c>
    </row>
    <row r="52" spans="1:7" ht="15">
      <c r="A52" s="11">
        <v>3292</v>
      </c>
      <c r="B52" s="11" t="s">
        <v>30</v>
      </c>
      <c r="C52" s="20"/>
      <c r="D52" s="20"/>
      <c r="E52" s="20"/>
      <c r="F52" s="20">
        <f>D52*F1</f>
        <v>0</v>
      </c>
      <c r="G52" s="20">
        <f>F52*F2</f>
        <v>0</v>
      </c>
    </row>
    <row r="53" spans="1:7" ht="15">
      <c r="A53" s="11">
        <v>3294</v>
      </c>
      <c r="B53" s="11" t="s">
        <v>31</v>
      </c>
      <c r="C53" s="20"/>
      <c r="D53" s="20">
        <v>850</v>
      </c>
      <c r="E53" s="20"/>
      <c r="F53" s="20">
        <v>827</v>
      </c>
      <c r="G53" s="20">
        <f>F53*F2</f>
        <v>793.09299999999996</v>
      </c>
    </row>
    <row r="54" spans="1:7" ht="15">
      <c r="A54" s="11">
        <v>3299</v>
      </c>
      <c r="B54" s="11" t="s">
        <v>32</v>
      </c>
      <c r="C54" s="20"/>
      <c r="D54" s="20">
        <v>250</v>
      </c>
      <c r="E54" s="20"/>
      <c r="F54" s="20">
        <f>D54*F1</f>
        <v>243.25</v>
      </c>
      <c r="G54" s="20">
        <f>F54*F2</f>
        <v>233.27674999999999</v>
      </c>
    </row>
    <row r="55" spans="1:7" ht="15.75">
      <c r="A55" s="13">
        <v>34</v>
      </c>
      <c r="B55" s="13" t="s">
        <v>33</v>
      </c>
      <c r="C55" s="19">
        <f>SUM(C56:C57)</f>
        <v>0</v>
      </c>
      <c r="D55" s="19">
        <f t="shared" ref="D55:G55" si="8">SUM(D56:D57)</f>
        <v>1754</v>
      </c>
      <c r="E55" s="19">
        <f t="shared" si="8"/>
        <v>0</v>
      </c>
      <c r="F55" s="19">
        <f t="shared" si="8"/>
        <v>1750</v>
      </c>
      <c r="G55" s="19">
        <f t="shared" si="8"/>
        <v>1750</v>
      </c>
    </row>
    <row r="56" spans="1:7" ht="15">
      <c r="A56" s="11">
        <v>3431</v>
      </c>
      <c r="B56" s="11" t="s">
        <v>54</v>
      </c>
      <c r="C56" s="18"/>
      <c r="D56" s="20">
        <v>1754</v>
      </c>
      <c r="E56" s="20"/>
      <c r="F56" s="20">
        <v>1750</v>
      </c>
      <c r="G56" s="20">
        <v>1750</v>
      </c>
    </row>
    <row r="57" spans="1:7" ht="15">
      <c r="A57" s="11">
        <v>3433</v>
      </c>
      <c r="B57" s="11" t="s">
        <v>34</v>
      </c>
      <c r="C57" s="18"/>
      <c r="D57" s="20"/>
      <c r="E57" s="20"/>
      <c r="F57" s="20">
        <v>0</v>
      </c>
      <c r="G57" s="20">
        <v>0</v>
      </c>
    </row>
    <row r="58" spans="1:7" ht="15.75">
      <c r="A58" s="13">
        <v>38</v>
      </c>
      <c r="B58" s="13" t="s">
        <v>53</v>
      </c>
      <c r="C58" s="19">
        <f>SUM(C59)</f>
        <v>0</v>
      </c>
      <c r="D58" s="19">
        <f t="shared" ref="D58:G58" si="9">SUM(D59)</f>
        <v>0</v>
      </c>
      <c r="E58" s="19">
        <f t="shared" si="9"/>
        <v>5000</v>
      </c>
      <c r="F58" s="19">
        <f t="shared" si="9"/>
        <v>5000</v>
      </c>
      <c r="G58" s="19">
        <f t="shared" si="9"/>
        <v>5000</v>
      </c>
    </row>
    <row r="59" spans="1:7" ht="15.75" thickBot="1">
      <c r="A59" s="21">
        <v>3859</v>
      </c>
      <c r="B59" s="21" t="s">
        <v>53</v>
      </c>
      <c r="C59" s="22"/>
      <c r="D59" s="22">
        <v>0</v>
      </c>
      <c r="E59" s="22">
        <v>5000</v>
      </c>
      <c r="F59" s="22">
        <v>5000</v>
      </c>
      <c r="G59" s="22">
        <v>5000</v>
      </c>
    </row>
    <row r="60" spans="1:7" ht="15.75" thickBot="1">
      <c r="A60" s="28">
        <v>3</v>
      </c>
      <c r="B60" s="29" t="s">
        <v>36</v>
      </c>
      <c r="C60" s="30">
        <f>SUM(C58,C55,C35,C28)</f>
        <v>1962300</v>
      </c>
      <c r="D60" s="30">
        <f t="shared" ref="D60:G60" si="10">SUM(D58,D55,D35,D28)</f>
        <v>127036</v>
      </c>
      <c r="E60" s="30">
        <f t="shared" si="10"/>
        <v>5000</v>
      </c>
      <c r="F60" s="30">
        <f t="shared" si="10"/>
        <v>2045704.997</v>
      </c>
      <c r="G60" s="30">
        <f t="shared" si="10"/>
        <v>2002861.7959530002</v>
      </c>
    </row>
    <row r="61" spans="1:7" ht="15">
      <c r="A61" s="26"/>
      <c r="B61" s="26"/>
      <c r="C61" s="27"/>
      <c r="D61" s="27"/>
      <c r="E61" s="27"/>
      <c r="F61" s="27"/>
      <c r="G61" s="27"/>
    </row>
    <row r="62" spans="1:7" ht="15">
      <c r="A62" s="11"/>
      <c r="B62" s="11" t="s">
        <v>37</v>
      </c>
      <c r="C62" s="18"/>
      <c r="D62" s="18"/>
      <c r="E62" s="18"/>
      <c r="F62" s="18"/>
      <c r="G62" s="18"/>
    </row>
    <row r="63" spans="1:7" ht="15.75">
      <c r="A63" s="13">
        <v>42</v>
      </c>
      <c r="B63" s="13" t="s">
        <v>51</v>
      </c>
      <c r="C63" s="19">
        <f>SUM(C64:C70)</f>
        <v>0</v>
      </c>
      <c r="D63" s="19">
        <f t="shared" ref="D63:G63" si="11">SUM(D64:D70)</f>
        <v>35764</v>
      </c>
      <c r="E63" s="19">
        <f t="shared" si="11"/>
        <v>0</v>
      </c>
      <c r="F63" s="19">
        <f t="shared" si="11"/>
        <v>35300</v>
      </c>
      <c r="G63" s="19">
        <f t="shared" si="11"/>
        <v>35093.199999999997</v>
      </c>
    </row>
    <row r="64" spans="1:7" ht="15">
      <c r="A64" s="11">
        <v>4221</v>
      </c>
      <c r="B64" s="11" t="s">
        <v>38</v>
      </c>
      <c r="C64" s="18"/>
      <c r="D64" s="20">
        <v>15000</v>
      </c>
      <c r="E64" s="20"/>
      <c r="F64" s="20">
        <v>14800</v>
      </c>
      <c r="G64" s="20">
        <v>14593.2</v>
      </c>
    </row>
    <row r="65" spans="1:7" ht="15">
      <c r="A65" s="11">
        <v>4222</v>
      </c>
      <c r="B65" s="11" t="s">
        <v>39</v>
      </c>
      <c r="C65" s="18"/>
      <c r="D65" s="20">
        <v>14764</v>
      </c>
      <c r="E65" s="20"/>
      <c r="F65" s="20">
        <v>14500</v>
      </c>
      <c r="G65" s="20">
        <v>14500</v>
      </c>
    </row>
    <row r="66" spans="1:7" ht="15">
      <c r="A66" s="11">
        <v>4223</v>
      </c>
      <c r="B66" s="11" t="s">
        <v>40</v>
      </c>
      <c r="C66" s="18"/>
      <c r="D66" s="20"/>
      <c r="E66" s="20"/>
      <c r="F66" s="20">
        <f>D66*F1</f>
        <v>0</v>
      </c>
      <c r="G66" s="20"/>
    </row>
    <row r="67" spans="1:7" ht="15">
      <c r="A67" s="11">
        <v>4226</v>
      </c>
      <c r="B67" s="11" t="s">
        <v>41</v>
      </c>
      <c r="C67" s="20"/>
      <c r="D67" s="20"/>
      <c r="E67" s="20"/>
      <c r="F67" s="20">
        <f>C67*F1</f>
        <v>0</v>
      </c>
      <c r="G67" s="20">
        <f>F67*F2</f>
        <v>0</v>
      </c>
    </row>
    <row r="68" spans="1:7" ht="15">
      <c r="A68" s="11">
        <v>4227</v>
      </c>
      <c r="B68" s="11" t="s">
        <v>42</v>
      </c>
      <c r="C68" s="20"/>
      <c r="D68" s="20">
        <v>6000</v>
      </c>
      <c r="E68" s="20"/>
      <c r="F68" s="20">
        <v>6000</v>
      </c>
      <c r="G68" s="20">
        <v>6000</v>
      </c>
    </row>
    <row r="69" spans="1:7" ht="15">
      <c r="A69" s="11">
        <v>4241</v>
      </c>
      <c r="B69" s="11" t="s">
        <v>43</v>
      </c>
      <c r="C69" s="20"/>
      <c r="D69" s="20"/>
      <c r="E69" s="20"/>
      <c r="F69" s="20">
        <f>(C69+D69)*F1</f>
        <v>0</v>
      </c>
      <c r="G69" s="20">
        <f>F69*F2</f>
        <v>0</v>
      </c>
    </row>
    <row r="70" spans="1:7" ht="15">
      <c r="A70" s="11">
        <v>4244</v>
      </c>
      <c r="B70" s="11" t="s">
        <v>59</v>
      </c>
      <c r="C70" s="18"/>
      <c r="D70" s="20"/>
      <c r="E70" s="20"/>
      <c r="F70" s="20"/>
      <c r="G70" s="20"/>
    </row>
    <row r="71" spans="1:7" ht="15.75">
      <c r="A71" s="13">
        <v>45</v>
      </c>
      <c r="B71" s="13" t="s">
        <v>44</v>
      </c>
      <c r="C71" s="19">
        <f>SUM(C72)</f>
        <v>0</v>
      </c>
      <c r="D71" s="19">
        <f t="shared" ref="D71:G71" si="12">SUM(D72)</f>
        <v>0</v>
      </c>
      <c r="E71" s="19">
        <f t="shared" si="12"/>
        <v>0</v>
      </c>
      <c r="F71" s="19">
        <f t="shared" si="12"/>
        <v>0</v>
      </c>
      <c r="G71" s="19">
        <f t="shared" si="12"/>
        <v>0</v>
      </c>
    </row>
    <row r="72" spans="1:7" ht="15.75" thickBot="1">
      <c r="A72" s="21">
        <v>4511</v>
      </c>
      <c r="B72" s="21" t="s">
        <v>45</v>
      </c>
      <c r="C72" s="22"/>
      <c r="D72" s="22"/>
      <c r="E72" s="22"/>
      <c r="F72" s="22">
        <f>(C72+D72)*F1</f>
        <v>0</v>
      </c>
      <c r="G72" s="22">
        <f>F72*F2</f>
        <v>0</v>
      </c>
    </row>
    <row r="73" spans="1:7" ht="15">
      <c r="A73" s="31">
        <v>4</v>
      </c>
      <c r="B73" s="32" t="s">
        <v>46</v>
      </c>
      <c r="C73" s="33">
        <f>SUM(C63,C71)</f>
        <v>0</v>
      </c>
      <c r="D73" s="33">
        <f>SUM(D63,D71)</f>
        <v>35764</v>
      </c>
      <c r="E73" s="33">
        <f t="shared" ref="E73:G73" si="13">SUM(E63,E71)</f>
        <v>0</v>
      </c>
      <c r="F73" s="33">
        <f t="shared" si="13"/>
        <v>35300</v>
      </c>
      <c r="G73" s="33">
        <f t="shared" si="13"/>
        <v>35093.199999999997</v>
      </c>
    </row>
    <row r="74" spans="1:7" ht="16.5" thickBot="1">
      <c r="A74" s="34"/>
      <c r="B74" s="34" t="s">
        <v>52</v>
      </c>
      <c r="C74" s="35">
        <f>SUM(C60,C73)</f>
        <v>1962300</v>
      </c>
      <c r="D74" s="35">
        <f t="shared" ref="D74:G74" si="14">SUM(D60,D73)</f>
        <v>162800</v>
      </c>
      <c r="E74" s="35">
        <f t="shared" si="14"/>
        <v>5000</v>
      </c>
      <c r="F74" s="35">
        <f t="shared" si="14"/>
        <v>2081004.997</v>
      </c>
      <c r="G74" s="35">
        <f t="shared" si="14"/>
        <v>2037954.9959530002</v>
      </c>
    </row>
    <row r="75" spans="1:7" ht="13.5" thickTop="1"/>
    <row r="76" spans="1:7">
      <c r="A76" s="40" t="s">
        <v>69</v>
      </c>
      <c r="E76" s="40" t="s">
        <v>68</v>
      </c>
    </row>
    <row r="77" spans="1:7">
      <c r="A77" s="40"/>
      <c r="B77" s="1" t="s">
        <v>58</v>
      </c>
    </row>
    <row r="78" spans="1:7">
      <c r="A78" s="40"/>
    </row>
    <row r="79" spans="1:7">
      <c r="A79" s="40"/>
    </row>
  </sheetData>
  <mergeCells count="2">
    <mergeCell ref="C6:E6"/>
    <mergeCell ref="F6:G6"/>
  </mergeCells>
  <pageMargins left="0.70866141732283472" right="0.70866141732283472" top="0.15748031496062992" bottom="0.19685039370078741" header="0.31496062992125984" footer="0.31496062992125984"/>
  <pageSetup paperSize="9" scale="64" orientation="portrait" r:id="rId1"/>
  <headerFooter scaleWithDoc="0">
    <oddFooter>&amp;LKlasa: 400-02/14-01-52
Urbroj: 2165-15-14-1
Komin, 18. prosinca 2014.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FINAN. PLAN </vt:lpstr>
      <vt:lpstr>List2</vt:lpstr>
      <vt:lpstr>List3</vt:lpstr>
      <vt:lpstr>'FINAN. PLAN '!Podrucje_ispisa</vt:lpstr>
    </vt:vector>
  </TitlesOfParts>
  <Company>OŠ Župa dubrovačka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</dc:creator>
  <cp:lastModifiedBy>Korisnik</cp:lastModifiedBy>
  <cp:lastPrinted>2015-02-25T11:13:38Z</cp:lastPrinted>
  <dcterms:created xsi:type="dcterms:W3CDTF">2010-04-28T10:49:41Z</dcterms:created>
  <dcterms:modified xsi:type="dcterms:W3CDTF">2016-03-01T16:14:26Z</dcterms:modified>
</cp:coreProperties>
</file>